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4_市町村↔県\52 大多喜町▲（平田確認中）\"/>
    </mc:Choice>
  </mc:AlternateContent>
  <xr:revisionPtr revIDLastSave="0" documentId="13_ncr:1_{EC0F78AB-2C09-4201-B056-CFD1FF2E4424}"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c r="U36" i="10" s="1"/>
  <c r="AM34" i="10" l="1"/>
  <c r="BW34" i="10" s="1"/>
  <c r="BW35" i="10" s="1"/>
  <c r="BW36" i="10" s="1"/>
  <c r="BW37" i="10" s="1"/>
  <c r="BW38" i="10" s="1"/>
  <c r="BW39" i="10" s="1"/>
  <c r="BW40" i="10" s="1"/>
  <c r="BW41" i="10" s="1"/>
  <c r="BW42" i="10" s="1"/>
  <c r="BW43" i="10" s="1"/>
  <c r="CO34" i="10"/>
  <c r="CO35" i="10" s="1"/>
</calcChain>
</file>

<file path=xl/sharedStrings.xml><?xml version="1.0" encoding="utf-8"?>
<sst xmlns="http://schemas.openxmlformats.org/spreadsheetml/2006/main" count="1145" uniqueCount="565">
  <si>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</si>
  <si>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</si>
  <si>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</si>
  <si>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</si>
  <si>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</si>
  <si>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</si>
  <si>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</si>
  <si>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</si>
  <si>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</si>
  <si>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</si>
  <si>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</si>
  <si>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</si>
  <si>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</si>
  <si>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</si>
  <si>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</si>
  <si>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</si>
  <si>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</si>
  <si>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</si>
  <si>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</si>
  <si>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</si>
  <si>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</si>
  <si>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</si>
  <si>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</si>
  <si>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</si>
  <si>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</si>
  <si>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</si>
  <si>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</si>
  <si>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</si>
  <si>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</si>
  <si>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</si>
  <si>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</si>
  <si>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</si>
  <si>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</si>
  <si>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</si>
  <si>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</si>
  <si>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</si>
  <si>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</si>
  <si>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</si>
  <si>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</si>
  <si>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</si>
  <si>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</si>
  <si>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</si>
  <si>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</si>
  <si>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</si>
  <si>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</si>
  <si>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</si>
  <si>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</si>
  <si>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</si>
  <si>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</si>
  <si>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</si>
  <si>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</si>
  <si>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</si>
  <si>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</si>
  <si>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</si>
  <si>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</si>
  <si>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</si>
  <si>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</si>
  <si>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</si>
  <si>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</si>
  <si>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</si>
  <si>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</si>
  <si>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</si>
  <si>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</si>
  <si>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</si>
  <si>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</si>
  <si>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</si>
  <si>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</si>
  <si>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</si>
  <si>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</si>
  <si>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</si>
  <si>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</si>
  <si>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</si>
  <si>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</si>
  <si>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</si>
  <si>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</si>
  <si>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</si>
  <si>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</si>
  <si>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</si>
  <si>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</si>
  <si>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</si>
  <si>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</si>
  <si>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</si>
  <si>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</si>
  <si>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</si>
  <si>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</si>
  <si>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</si>
  <si>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</si>
  <si>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</si>
  <si>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</si>
  <si>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</si>
  <si>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</si>
  <si>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</si>
  <si>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</si>
  <si>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</si>
  <si>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大多喜町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</si>
  <si>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</si>
  <si>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</si>
  <si>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</si>
  <si>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</si>
  <si>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</si>
  <si>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</si>
  <si>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</si>
  <si>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</si>
  <si>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</si>
  <si>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</si>
  <si>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</si>
  <si>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</si>
  <si>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</si>
  <si>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</si>
  <si>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</si>
  <si>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</si>
  <si>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</si>
  <si>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</si>
  <si>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</si>
  <si>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</si>
  <si>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</si>
  <si>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</si>
  <si>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</si>
  <si>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</si>
  <si>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</si>
  <si>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</si>
  <si>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</si>
  <si>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</si>
  <si>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</si>
  <si>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</si>
  <si>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</si>
  <si>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</si>
  <si>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</si>
  <si>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</si>
  <si>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</si>
  <si>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</si>
  <si>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</si>
  <si>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</si>
  <si>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</si>
  <si>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</si>
  <si>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</si>
  <si>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</si>
  <si>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</si>
  <si>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</si>
  <si>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</si>
  <si>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</si>
  <si>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</si>
  <si>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</si>
  <si>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</si>
  <si>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</si>
  <si>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</si>
  <si>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</si>
  <si>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</si>
  <si>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</si>
  <si>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</si>
  <si>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</si>
  <si>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</si>
  <si>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</si>
  <si>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</si>
  <si>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</si>
  <si>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</si>
  <si>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</si>
  <si>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</si>
  <si>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</si>
  <si>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</si>
  <si>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</si>
  <si>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</si>
  <si>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</si>
  <si>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</si>
  <si>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</si>
  <si>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</si>
  <si>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</si>
  <si>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</si>
  <si>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</si>
  <si>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</si>
  <si>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</si>
  <si>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</si>
  <si>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</si>
  <si>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</si>
  <si>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</si>
  <si>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</si>
  <si>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</si>
  <si>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</si>
  <si>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</si>
  <si>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</si>
  <si>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</si>
  <si>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</si>
  <si>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</si>
  <si>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</si>
  <si>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</si>
  <si>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</si>
  <si>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</si>
  <si>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</si>
  <si>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</si>
  <si>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</si>
  <si>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</si>
  <si>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</si>
  <si>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</si>
  <si>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</si>
  <si>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</si>
  <si>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</si>
  <si>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</si>
  <si>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</si>
  <si>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</si>
  <si>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</si>
  <si>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</si>
  <si>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</si>
  <si>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</si>
  <si>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千葉県大多喜町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</si>
  <si>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</si>
  <si>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</si>
  <si>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</si>
  <si>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</si>
  <si>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</si>
  <si>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</si>
  <si>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</si>
  <si>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</si>
  <si>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</si>
  <si>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</si>
  <si>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</si>
  <si>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</si>
  <si>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</si>
  <si>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</si>
  <si>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</si>
  <si>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</si>
  <si>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</si>
  <si>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</si>
  <si>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</si>
  <si>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</si>
  <si>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</si>
  <si>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</si>
  <si>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</si>
  <si>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</si>
  <si>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</si>
  <si>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</si>
  <si>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</si>
  <si>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</si>
  <si>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</si>
  <si>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</si>
  <si>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</si>
  <si>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</si>
  <si>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</si>
  <si>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</si>
  <si>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</si>
  <si>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</si>
  <si>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</si>
  <si>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</si>
  <si>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</si>
  <si>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</si>
  <si>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</si>
  <si>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</si>
  <si>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</si>
  <si>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</si>
  <si>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</si>
  <si>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</si>
  <si>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</si>
  <si>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</si>
  <si>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</si>
  <si>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</si>
  <si>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</si>
  <si>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</si>
  <si>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</si>
  <si>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</si>
  <si>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</si>
  <si>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</si>
  <si>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</si>
  <si>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</si>
  <si>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</si>
  <si>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</si>
  <si>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</si>
  <si>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</si>
  <si>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</si>
  <si>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</si>
  <si>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</si>
  <si>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</si>
  <si>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</si>
  <si>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</si>
  <si>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</si>
  <si>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</si>
  <si>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</si>
  <si>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</si>
  <si>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</si>
  <si>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</si>
  <si>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</si>
  <si>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</si>
  <si>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</si>
  <si>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</si>
  <si>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</si>
  <si>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</si>
  <si>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</si>
  <si>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</si>
  <si>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</si>
  <si>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</si>
  <si>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</si>
  <si>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</si>
  <si>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</si>
  <si>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</si>
  <si>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</si>
  <si>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</si>
  <si>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</si>
  <si>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</si>
  <si>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</si>
  <si>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</si>
  <si>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</si>
  <si>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</si>
  <si>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</si>
  <si>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</si>
  <si>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</si>
  <si>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</si>
  <si>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</si>
  <si>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</si>
  <si>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</si>
  <si>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</si>
  <si>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</si>
  <si>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</si>
  <si>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</si>
  <si>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</si>
  <si>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</si>
  <si>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</si>
  <si>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</si>
  <si>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</si>
  <si>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</si>
  <si>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</si>
  <si>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</si>
  <si>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</si>
  <si>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</si>
  <si>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</si>
  <si>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</si>
  <si>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</si>
  <si>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</si>
  <si>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</si>
  <si>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</si>
  <si>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</si>
  <si>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</si>
  <si>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</si>
  <si>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</si>
  <si>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</si>
  <si>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</si>
  <si>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</si>
  <si>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</si>
  <si>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</si>
  <si>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</si>
  <si>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</si>
  <si>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</si>
  <si>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</si>
  <si>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</si>
  <si>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</si>
  <si>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</si>
  <si>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</si>
  <si>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</si>
  <si>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</si>
  <si>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</si>
  <si>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</si>
  <si>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</si>
  <si>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</si>
  <si>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</si>
  <si>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</si>
  <si>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</si>
  <si>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</si>
  <si>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千葉県大多喜町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</si>
  <si>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</si>
  <si>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</si>
  <si>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</si>
  <si>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</si>
  <si>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</si>
  <si>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</si>
  <si>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</si>
  <si>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</si>
  <si>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</si>
  <si>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</si>
  <si>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</si>
  <si>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</si>
  <si>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</si>
  <si>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</si>
  <si>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</si>
  <si>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</si>
  <si>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</si>
  <si>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</si>
  <si>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</si>
  <si>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</si>
  <si>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鉄道経営対策事業基金特別会計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</si>
  <si>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</si>
  <si>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</si>
  <si>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</si>
  <si>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</si>
  <si>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</si>
  <si>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</si>
  <si>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</si>
  <si>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</si>
  <si>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</si>
  <si>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</si>
  <si>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</si>
  <si>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</si>
  <si>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</si>
  <si>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</si>
  <si>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</si>
  <si>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</si>
  <si>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大多喜町水道事業会計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</si>
  <si>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</si>
  <si>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</si>
  <si>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</si>
  <si>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</si>
  <si>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</si>
  <si>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</si>
  <si>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</si>
  <si>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</si>
  <si>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</si>
  <si>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</si>
  <si>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</si>
  <si>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</si>
  <si>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</si>
  <si>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</si>
  <si>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</si>
  <si>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</si>
  <si>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</si>
  <si>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</si>
  <si>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</si>
  <si>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</si>
  <si>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</si>
  <si>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</si>
  <si>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</si>
  <si>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</si>
  <si>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</si>
  <si>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</si>
  <si>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</si>
  <si>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</si>
  <si>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</si>
  <si>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</si>
  <si>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</si>
  <si>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</si>
  <si>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</si>
  <si>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</si>
  <si>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</si>
  <si>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</si>
  <si>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</si>
  <si>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</si>
  <si>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</si>
  <si>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</si>
  <si>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</si>
  <si>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</si>
  <si>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</si>
  <si>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</si>
  <si>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</si>
  <si>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</si>
  <si>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</si>
  <si>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</si>
  <si>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</si>
  <si>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</si>
  <si>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</si>
  <si>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</si>
  <si>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</si>
  <si>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</si>
  <si>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</si>
  <si>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</si>
  <si>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</si>
  <si>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</si>
  <si>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</si>
  <si>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</si>
  <si>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</si>
  <si>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</si>
  <si>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</si>
  <si>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</si>
  <si>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</si>
  <si>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</si>
  <si>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</si>
  <si>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</si>
  <si>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</si>
  <si>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</si>
  <si>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</si>
  <si>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</si>
  <si>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</si>
  <si>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</si>
  <si>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</si>
  <si>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</si>
  <si>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</si>
  <si>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</si>
  <si>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</si>
  <si>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</si>
  <si>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</si>
  <si>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</si>
  <si>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</si>
  <si>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</si>
  <si>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</si>
  <si>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</si>
  <si>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</si>
  <si>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</si>
  <si>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</si>
  <si>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</si>
  <si>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</si>
  <si>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</si>
  <si>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</si>
  <si>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</si>
  <si>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</si>
  <si>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</si>
  <si>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</si>
  <si>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</si>
  <si>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</si>
  <si>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</si>
  <si>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</si>
  <si>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</si>
  <si>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</si>
  <si>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</si>
  <si>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</si>
  <si>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</si>
  <si>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</si>
  <si>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</si>
  <si>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</si>
  <si>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</si>
  <si>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</si>
  <si>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</si>
  <si>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</si>
  <si>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</si>
  <si>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</si>
  <si>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</si>
  <si>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</si>
  <si>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</si>
  <si>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</si>
  <si>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</si>
  <si>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</si>
  <si>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</si>
  <si>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</si>
  <si>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</si>
  <si>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</si>
  <si>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</si>
  <si>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</si>
  <si>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</si>
  <si>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</si>
  <si>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</si>
  <si>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</si>
  <si>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</si>
  <si>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</si>
  <si>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</si>
  <si>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</si>
  <si>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</si>
  <si>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5.78</t>
  </si>
  <si>
    <t>▲ 3.19</t>
  </si>
  <si>
    <t>一般会計</t>
  </si>
  <si>
    <t>大多喜町水道事業会計</t>
  </si>
  <si>
    <t>介護保険特別会計</t>
  </si>
  <si>
    <t>国民健康保険特別会計</t>
  </si>
  <si>
    <t>後期高齢者医療特別会計</t>
  </si>
  <si>
    <t>鉄道経営対策事業基金特別会計</t>
  </si>
  <si>
    <t>その他会計（赤字）</t>
  </si>
  <si>
    <t>▲ 0.61</t>
  </si>
  <si>
    <t>その他会計（黒字）</t>
  </si>
  <si>
    <t>R02</t>
    <phoneticPr fontId="5"/>
  </si>
  <si>
    <t>R03</t>
    <phoneticPr fontId="5"/>
  </si>
  <si>
    <t>R04</t>
    <phoneticPr fontId="5"/>
  </si>
  <si>
    <t>R05</t>
    <phoneticPr fontId="5"/>
  </si>
  <si>
    <t>R06</t>
    <phoneticPr fontId="5"/>
  </si>
  <si>
    <t>ふるさと基金</t>
    <rPh sb="4" eb="6">
      <t>キキン</t>
    </rPh>
    <phoneticPr fontId="5"/>
  </si>
  <si>
    <t>庁舎管理基金</t>
    <rPh sb="0" eb="2">
      <t>チョウシャ</t>
    </rPh>
    <rPh sb="2" eb="4">
      <t>カンリ</t>
    </rPh>
    <rPh sb="4" eb="6">
      <t>キキン</t>
    </rPh>
    <phoneticPr fontId="5"/>
  </si>
  <si>
    <t>鉄道経営対策事業基金</t>
    <rPh sb="0" eb="2">
      <t>テツドウ</t>
    </rPh>
    <rPh sb="2" eb="10">
      <t>ケイエイタイサクジギョウキキン</t>
    </rPh>
    <phoneticPr fontId="5"/>
  </si>
  <si>
    <t>福祉基金</t>
    <rPh sb="0" eb="4">
      <t>フクシキキン</t>
    </rPh>
    <phoneticPr fontId="5"/>
  </si>
  <si>
    <t>小中学校施設整備基金</t>
    <rPh sb="0" eb="4">
      <t>ショウチュウガッコウ</t>
    </rPh>
    <rPh sb="4" eb="6">
      <t>シセツ</t>
    </rPh>
    <rPh sb="6" eb="8">
      <t>セイビ</t>
    </rPh>
    <rPh sb="8" eb="10">
      <t>キキン</t>
    </rPh>
    <phoneticPr fontId="5"/>
  </si>
  <si>
    <t>-</t>
    <phoneticPr fontId="2"/>
  </si>
  <si>
    <t>千葉県市町村総合事務組合（一般会計）</t>
    <rPh sb="0" eb="6">
      <t>チバケンシチョウソン</t>
    </rPh>
    <rPh sb="6" eb="12">
      <t>ソウゴウジムクミアイ</t>
    </rPh>
    <rPh sb="13" eb="17">
      <t>イッパンカイケイ</t>
    </rPh>
    <phoneticPr fontId="2"/>
  </si>
  <si>
    <t>千葉県市町村総合事務組合（千葉県自治会館管理運営特別会計）</t>
    <rPh sb="0" eb="6">
      <t>チバケンシチョウソン</t>
    </rPh>
    <rPh sb="6" eb="12">
      <t>ソウゴウジムクミアイ</t>
    </rPh>
    <rPh sb="13" eb="16">
      <t>チバケン</t>
    </rPh>
    <rPh sb="16" eb="20">
      <t>ジチカイカン</t>
    </rPh>
    <rPh sb="20" eb="24">
      <t>カンリウンエイ</t>
    </rPh>
    <rPh sb="24" eb="26">
      <t>トクベツ</t>
    </rPh>
    <rPh sb="26" eb="28">
      <t>カイケイ</t>
    </rPh>
    <phoneticPr fontId="2"/>
  </si>
  <si>
    <t>千葉県市町村総合事務組合（千葉県自治研修センター特別会計）</t>
    <rPh sb="0" eb="6">
      <t>チバケンシチョウソン</t>
    </rPh>
    <rPh sb="6" eb="12">
      <t>ソウゴウジムクミアイ</t>
    </rPh>
    <rPh sb="13" eb="16">
      <t>チバケン</t>
    </rPh>
    <rPh sb="16" eb="20">
      <t>ジチケンシュウ</t>
    </rPh>
    <rPh sb="24" eb="28">
      <t>トクベツカイケイ</t>
    </rPh>
    <phoneticPr fontId="2"/>
  </si>
  <si>
    <t>千葉県市町村総合事務組合（千葉県市町村交通災害共済特別会計）</t>
    <rPh sb="0" eb="6">
      <t>チバケンシチョウソン</t>
    </rPh>
    <rPh sb="6" eb="12">
      <t>ソウゴウジムクミアイ</t>
    </rPh>
    <rPh sb="13" eb="16">
      <t>チバケン</t>
    </rPh>
    <rPh sb="16" eb="19">
      <t>シチョウソン</t>
    </rPh>
    <rPh sb="19" eb="25">
      <t>コウツウサイガイキョウサイ</t>
    </rPh>
    <rPh sb="25" eb="29">
      <t>トクベツカイケイ</t>
    </rPh>
    <phoneticPr fontId="2"/>
  </si>
  <si>
    <t>千葉県後期高齢者医療広域連合（一般会計）</t>
    <rPh sb="0" eb="5">
      <t>チバケンコウキ</t>
    </rPh>
    <rPh sb="5" eb="8">
      <t>コウレイシャ</t>
    </rPh>
    <rPh sb="8" eb="10">
      <t>イリョウ</t>
    </rPh>
    <rPh sb="10" eb="14">
      <t>コウイキレンゴウ</t>
    </rPh>
    <rPh sb="15" eb="19">
      <t>イッパンカイケイ</t>
    </rPh>
    <phoneticPr fontId="2"/>
  </si>
  <si>
    <t>千葉県後期高齢者医療広域連合（後期高齢者医療特別会計）</t>
    <rPh sb="0" eb="5">
      <t>チバケンコウキ</t>
    </rPh>
    <rPh sb="5" eb="8">
      <t>コウレイシャ</t>
    </rPh>
    <rPh sb="8" eb="10">
      <t>イリョウ</t>
    </rPh>
    <rPh sb="10" eb="14">
      <t>コウイキレンゴウ</t>
    </rPh>
    <rPh sb="15" eb="20">
      <t>コウキコウレイシャ</t>
    </rPh>
    <rPh sb="20" eb="22">
      <t>イリョウ</t>
    </rPh>
    <rPh sb="22" eb="26">
      <t>トクベツカイケイ</t>
    </rPh>
    <phoneticPr fontId="2"/>
  </si>
  <si>
    <t>夷隅郡市広域市町村圏事務組合（一般会計）</t>
    <rPh sb="0" eb="2">
      <t>イスミ</t>
    </rPh>
    <rPh sb="2" eb="3">
      <t>グン</t>
    </rPh>
    <rPh sb="3" eb="4">
      <t>シ</t>
    </rPh>
    <rPh sb="4" eb="6">
      <t>コウイキ</t>
    </rPh>
    <rPh sb="6" eb="9">
      <t>シチョウソン</t>
    </rPh>
    <rPh sb="9" eb="10">
      <t>ケン</t>
    </rPh>
    <rPh sb="10" eb="12">
      <t>ジム</t>
    </rPh>
    <rPh sb="12" eb="14">
      <t>クミアイ</t>
    </rPh>
    <rPh sb="15" eb="17">
      <t>イッパン</t>
    </rPh>
    <rPh sb="17" eb="19">
      <t>カイケイ</t>
    </rPh>
    <phoneticPr fontId="2"/>
  </si>
  <si>
    <t>国保国吉病院組合（国保国吉病院組合病院事業会計）</t>
    <rPh sb="0" eb="4">
      <t>コクホクニヨシ</t>
    </rPh>
    <rPh sb="4" eb="6">
      <t>ビョウイン</t>
    </rPh>
    <rPh sb="6" eb="8">
      <t>クミアイ</t>
    </rPh>
    <rPh sb="9" eb="13">
      <t>コクホクニヨシ</t>
    </rPh>
    <rPh sb="13" eb="17">
      <t>ビョウインクミアイ</t>
    </rPh>
    <rPh sb="17" eb="19">
      <t>ビョウイン</t>
    </rPh>
    <rPh sb="19" eb="21">
      <t>ジギョウ</t>
    </rPh>
    <rPh sb="21" eb="23">
      <t>カイケイ</t>
    </rPh>
    <phoneticPr fontId="2"/>
  </si>
  <si>
    <t>南房総広域水道企業団（水道用水供給事業会計）</t>
    <rPh sb="0" eb="9">
      <t>ミナミボウソウコウイキスイドウキギョウ</t>
    </rPh>
    <rPh sb="9" eb="10">
      <t>ダン</t>
    </rPh>
    <rPh sb="11" eb="17">
      <t>スイドウヨウスイキョウキュウ</t>
    </rPh>
    <rPh sb="17" eb="21">
      <t>ジギョウカイケイ</t>
    </rPh>
    <phoneticPr fontId="2"/>
  </si>
  <si>
    <t>夷隅環境衛生組合（一般会計）</t>
    <rPh sb="0" eb="8">
      <t>イスミカンキョウエイセイクミアイ</t>
    </rPh>
    <rPh sb="9" eb="13">
      <t>イッパンカイケイ</t>
    </rPh>
    <phoneticPr fontId="2"/>
  </si>
  <si>
    <t>-</t>
    <phoneticPr fontId="2"/>
  </si>
  <si>
    <t>たけゆらの里おおたき</t>
    <rPh sb="5" eb="6">
      <t>サト</t>
    </rPh>
    <phoneticPr fontId="2"/>
  </si>
  <si>
    <t>わくわくカンパニー大多喜</t>
    <rPh sb="9" eb="12">
      <t>オオタキ</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</si>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</sst>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1532-4E7E-8F38-F7792764C5F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47835</c:v>
                </c:pt>
                <c:pt idx="1">
                  <c:v>66739</c:v>
                </c:pt>
                <c:pt idx="2">
                  <c:v>52827</c:v>
                </c:pt>
                <c:pt idx="3">
                  <c:v>64377</c:v>
                </c:pt>
                <c:pt idx="4">
                  <c:v>78865</c:v>
                </c:pt>
              </c:numCache>
            </c:numRef>
          </c:val>
          <c:smooth val="0"/>
          <c:extLst>
            <c:ext xmlns:c16="http://schemas.microsoft.com/office/drawing/2014/chart" uri="{C3380CC4-5D6E-409C-BE32-E72D297353CC}">
              <c16:uniqueId val="{00000001-1532-4E7E-8F38-F7792764C5F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9.24</c:v>
                </c:pt>
                <c:pt idx="1">
                  <c:v>11.15</c:v>
                </c:pt>
                <c:pt idx="2">
                  <c:v>12.46</c:v>
                </c:pt>
                <c:pt idx="3">
                  <c:v>6.69</c:v>
                </c:pt>
                <c:pt idx="4">
                  <c:v>9.23</c:v>
                </c:pt>
              </c:numCache>
            </c:numRef>
          </c:val>
          <c:extLst>
            <c:ext xmlns:c16="http://schemas.microsoft.com/office/drawing/2014/chart" uri="{C3380CC4-5D6E-409C-BE32-E72D297353CC}">
              <c16:uniqueId val="{00000000-D06C-4F7A-A617-F685A86CAD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24.74</c:v>
                </c:pt>
                <c:pt idx="1">
                  <c:v>28.08</c:v>
                </c:pt>
                <c:pt idx="2">
                  <c:v>28.82</c:v>
                </c:pt>
                <c:pt idx="3">
                  <c:v>28.83</c:v>
                </c:pt>
                <c:pt idx="4">
                  <c:v>22.53</c:v>
                </c:pt>
              </c:numCache>
            </c:numRef>
          </c:val>
          <c:extLst>
            <c:ext xmlns:c16="http://schemas.microsoft.com/office/drawing/2014/chart" uri="{C3380CC4-5D6E-409C-BE32-E72D297353CC}">
              <c16:uniqueId val="{00000001-D06C-4F7A-A617-F685A86CAD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3.05</c:v>
                </c:pt>
                <c:pt idx="1">
                  <c:v>7.48</c:v>
                </c:pt>
                <c:pt idx="2">
                  <c:v>1.01</c:v>
                </c:pt>
                <c:pt idx="3">
                  <c:v>-5.78</c:v>
                </c:pt>
                <c:pt idx="4">
                  <c:v>-3.19</c:v>
                </c:pt>
              </c:numCache>
            </c:numRef>
          </c:val>
          <c:smooth val="0"/>
          <c:extLst>
            <c:ext xmlns:c16="http://schemas.microsoft.com/office/drawing/2014/chart" uri="{C3380CC4-5D6E-409C-BE32-E72D297353CC}">
              <c16:uniqueId val="{00000002-D06C-4F7A-A617-F685A86CAD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3.65</c:v>
                </c:pt>
                <c:pt idx="2">
                  <c:v>#N/A</c:v>
                </c:pt>
                <c:pt idx="3">
                  <c:v>1.46</c:v>
                </c:pt>
                <c:pt idx="4">
                  <c:v>0</c:v>
                </c:pt>
                <c:pt idx="5">
                  <c:v>0</c:v>
                </c:pt>
                <c:pt idx="6">
                  <c:v>0</c:v>
                </c:pt>
                <c:pt idx="7">
                  <c:v>0</c:v>
                </c:pt>
                <c:pt idx="8">
                  <c:v>0</c:v>
                </c:pt>
                <c:pt idx="9">
                  <c:v>0</c:v>
                </c:pt>
              </c:numCache>
            </c:numRef>
          </c:val>
          <c:extLst>
            <c:ext xmlns:c16="http://schemas.microsoft.com/office/drawing/2014/chart" uri="{C3380CC4-5D6E-409C-BE32-E72D297353CC}">
              <c16:uniqueId val="{00000000-E3F1-47FD-8D25-3DFA1532039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0.61</c:v>
                </c:pt>
                <c:pt idx="5">
                  <c:v>#N/A</c:v>
                </c:pt>
                <c:pt idx="6">
                  <c:v>0</c:v>
                </c:pt>
                <c:pt idx="7">
                  <c:v>0</c:v>
                </c:pt>
                <c:pt idx="8">
                  <c:v>0</c:v>
                </c:pt>
                <c:pt idx="9">
                  <c:v>0</c:v>
                </c:pt>
              </c:numCache>
            </c:numRef>
          </c:val>
          <c:extLst>
            <c:ext xmlns:c16="http://schemas.microsoft.com/office/drawing/2014/chart" uri="{C3380CC4-5D6E-409C-BE32-E72D297353CC}">
              <c16:uniqueId val="{00000001-E3F1-47FD-8D25-3DFA1532039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3F1-47FD-8D25-3DFA1532039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3F1-47FD-8D25-3DFA15320390}"/>
            </c:ext>
          </c:extLst>
        </c:ser>
        <c:ser>
          <c:idx val="4"/>
          <c:order val="4"/>
          <c:tx>
            <c:strRef>
              <c:f>データシート!$A$31</c:f>
              <c:strCache>
                <c:ptCount val="1"/>
                <c:pt idx="0">
                  <c:v>鉄道経営対策事業基金特別会計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3F1-47FD-8D25-3DFA1532039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E3F1-47FD-8D25-3DFA1532039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3.28</c:v>
                </c:pt>
                <c:pt idx="2">
                  <c:v>#N/A</c:v>
                </c:pt>
                <c:pt idx="3">
                  <c:v>1.29</c:v>
                </c:pt>
                <c:pt idx="4">
                  <c:v>#N/A</c:v>
                </c:pt>
                <c:pt idx="5">
                  <c:v>0.88</c:v>
                </c:pt>
                <c:pt idx="6">
                  <c:v>#N/A</c:v>
                </c:pt>
                <c:pt idx="7">
                  <c:v>0.4</c:v>
                </c:pt>
                <c:pt idx="8">
                  <c:v>#N/A</c:v>
                </c:pt>
                <c:pt idx="9">
                  <c:v>0.47</c:v>
                </c:pt>
              </c:numCache>
            </c:numRef>
          </c:val>
          <c:extLst>
            <c:ext xmlns:c16="http://schemas.microsoft.com/office/drawing/2014/chart" uri="{C3380CC4-5D6E-409C-BE32-E72D297353CC}">
              <c16:uniqueId val="{00000006-E3F1-47FD-8D25-3DFA1532039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1.77</c:v>
                </c:pt>
                <c:pt idx="2">
                  <c:v>#N/A</c:v>
                </c:pt>
                <c:pt idx="3">
                  <c:v>2</c:v>
                </c:pt>
                <c:pt idx="4">
                  <c:v>#N/A</c:v>
                </c:pt>
                <c:pt idx="5">
                  <c:v>2</c:v>
                </c:pt>
                <c:pt idx="6">
                  <c:v>#N/A</c:v>
                </c:pt>
                <c:pt idx="7">
                  <c:v>2.19</c:v>
                </c:pt>
                <c:pt idx="8">
                  <c:v>#N/A</c:v>
                </c:pt>
                <c:pt idx="9">
                  <c:v>1.86</c:v>
                </c:pt>
              </c:numCache>
            </c:numRef>
          </c:val>
          <c:extLst>
            <c:ext xmlns:c16="http://schemas.microsoft.com/office/drawing/2014/chart" uri="{C3380CC4-5D6E-409C-BE32-E72D297353CC}">
              <c16:uniqueId val="{00000007-E3F1-47FD-8D25-3DFA15320390}"/>
            </c:ext>
          </c:extLst>
        </c:ser>
        <c:ser>
          <c:idx val="8"/>
          <c:order val="8"/>
          <c:tx>
            <c:strRef>
              <c:f>データシート!$A$35</c:f>
              <c:strCache>
                <c:ptCount val="1"/>
                <c:pt idx="0">
                  <c:v>大多喜町水道事業会計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7.88</c:v>
                </c:pt>
                <c:pt idx="2">
                  <c:v>#N/A</c:v>
                </c:pt>
                <c:pt idx="3">
                  <c:v>7.42</c:v>
                </c:pt>
                <c:pt idx="4">
                  <c:v>#N/A</c:v>
                </c:pt>
                <c:pt idx="5">
                  <c:v>7.06</c:v>
                </c:pt>
                <c:pt idx="6">
                  <c:v>#N/A</c:v>
                </c:pt>
                <c:pt idx="7">
                  <c:v>5.84</c:v>
                </c:pt>
                <c:pt idx="8">
                  <c:v>#N/A</c:v>
                </c:pt>
                <c:pt idx="9">
                  <c:v>5.14</c:v>
                </c:pt>
              </c:numCache>
            </c:numRef>
          </c:val>
          <c:extLst>
            <c:ext xmlns:c16="http://schemas.microsoft.com/office/drawing/2014/chart" uri="{C3380CC4-5D6E-409C-BE32-E72D297353CC}">
              <c16:uniqueId val="{00000008-E3F1-47FD-8D25-3DFA1532039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9.23</c:v>
                </c:pt>
                <c:pt idx="2">
                  <c:v>#N/A</c:v>
                </c:pt>
                <c:pt idx="3">
                  <c:v>11.15</c:v>
                </c:pt>
                <c:pt idx="4">
                  <c:v>#N/A</c:v>
                </c:pt>
                <c:pt idx="5">
                  <c:v>12.45</c:v>
                </c:pt>
                <c:pt idx="6">
                  <c:v>#N/A</c:v>
                </c:pt>
                <c:pt idx="7">
                  <c:v>6.68</c:v>
                </c:pt>
                <c:pt idx="8">
                  <c:v>#N/A</c:v>
                </c:pt>
                <c:pt idx="9">
                  <c:v>9.2200000000000006</c:v>
                </c:pt>
              </c:numCache>
            </c:numRef>
          </c:val>
          <c:extLst>
            <c:ext xmlns:c16="http://schemas.microsoft.com/office/drawing/2014/chart" uri="{C3380CC4-5D6E-409C-BE32-E72D297353CC}">
              <c16:uniqueId val="{00000009-E3F1-47FD-8D25-3DFA1532039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378</c:v>
                </c:pt>
                <c:pt idx="5">
                  <c:v>383</c:v>
                </c:pt>
                <c:pt idx="8">
                  <c:v>384</c:v>
                </c:pt>
                <c:pt idx="11">
                  <c:v>383</c:v>
                </c:pt>
                <c:pt idx="14">
                  <c:v>375</c:v>
                </c:pt>
              </c:numCache>
            </c:numRef>
          </c:val>
          <c:extLst>
            <c:ext xmlns:c16="http://schemas.microsoft.com/office/drawing/2014/chart" uri="{C3380CC4-5D6E-409C-BE32-E72D297353CC}">
              <c16:uniqueId val="{00000000-8C8A-4AC8-914F-95063C9DDF3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C8A-4AC8-914F-95063C9DDF3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C8A-4AC8-914F-95063C9DDF3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36</c:v>
                </c:pt>
                <c:pt idx="3">
                  <c:v>32</c:v>
                </c:pt>
                <c:pt idx="6">
                  <c:v>29</c:v>
                </c:pt>
                <c:pt idx="9">
                  <c:v>25</c:v>
                </c:pt>
                <c:pt idx="12">
                  <c:v>24</c:v>
                </c:pt>
              </c:numCache>
            </c:numRef>
          </c:val>
          <c:extLst>
            <c:ext xmlns:c16="http://schemas.microsoft.com/office/drawing/2014/chart" uri="{C3380CC4-5D6E-409C-BE32-E72D297353CC}">
              <c16:uniqueId val="{00000003-8C8A-4AC8-914F-95063C9DDF3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c:v>
                </c:pt>
                <c:pt idx="3">
                  <c:v>19</c:v>
                </c:pt>
                <c:pt idx="6">
                  <c:v>23</c:v>
                </c:pt>
                <c:pt idx="9">
                  <c:v>24</c:v>
                </c:pt>
                <c:pt idx="12">
                  <c:v>21</c:v>
                </c:pt>
              </c:numCache>
            </c:numRef>
          </c:val>
          <c:extLst>
            <c:ext xmlns:c16="http://schemas.microsoft.com/office/drawing/2014/chart" uri="{C3380CC4-5D6E-409C-BE32-E72D297353CC}">
              <c16:uniqueId val="{00000004-8C8A-4AC8-914F-95063C9DDF3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8A-4AC8-914F-95063C9DDF3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C8A-4AC8-914F-95063C9DDF3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460</c:v>
                </c:pt>
                <c:pt idx="3">
                  <c:v>442</c:v>
                </c:pt>
                <c:pt idx="6">
                  <c:v>449</c:v>
                </c:pt>
                <c:pt idx="9">
                  <c:v>469</c:v>
                </c:pt>
                <c:pt idx="12">
                  <c:v>455</c:v>
                </c:pt>
              </c:numCache>
            </c:numRef>
          </c:val>
          <c:extLst>
            <c:ext xmlns:c16="http://schemas.microsoft.com/office/drawing/2014/chart" uri="{C3380CC4-5D6E-409C-BE32-E72D297353CC}">
              <c16:uniqueId val="{00000007-8C8A-4AC8-914F-95063C9DDF3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137</c:v>
                </c:pt>
                <c:pt idx="2">
                  <c:v>#N/A</c:v>
                </c:pt>
                <c:pt idx="3">
                  <c:v>#N/A</c:v>
                </c:pt>
                <c:pt idx="4">
                  <c:v>110</c:v>
                </c:pt>
                <c:pt idx="5">
                  <c:v>#N/A</c:v>
                </c:pt>
                <c:pt idx="6">
                  <c:v>#N/A</c:v>
                </c:pt>
                <c:pt idx="7">
                  <c:v>117</c:v>
                </c:pt>
                <c:pt idx="8">
                  <c:v>#N/A</c:v>
                </c:pt>
                <c:pt idx="9">
                  <c:v>#N/A</c:v>
                </c:pt>
                <c:pt idx="10">
                  <c:v>135</c:v>
                </c:pt>
                <c:pt idx="11">
                  <c:v>#N/A</c:v>
                </c:pt>
                <c:pt idx="12">
                  <c:v>#N/A</c:v>
                </c:pt>
                <c:pt idx="13">
                  <c:v>125</c:v>
                </c:pt>
                <c:pt idx="14">
                  <c:v>#N/A</c:v>
                </c:pt>
              </c:numCache>
            </c:numRef>
          </c:val>
          <c:smooth val="0"/>
          <c:extLst>
            <c:ext xmlns:c16="http://schemas.microsoft.com/office/drawing/2014/chart" uri="{C3380CC4-5D6E-409C-BE32-E72D297353CC}">
              <c16:uniqueId val="{00000008-8C8A-4AC8-914F-95063C9DDF3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3734</c:v>
                </c:pt>
                <c:pt idx="5">
                  <c:v>3659</c:v>
                </c:pt>
                <c:pt idx="8">
                  <c:v>3515</c:v>
                </c:pt>
                <c:pt idx="11">
                  <c:v>3461</c:v>
                </c:pt>
                <c:pt idx="14">
                  <c:v>3365</c:v>
                </c:pt>
              </c:numCache>
            </c:numRef>
          </c:val>
          <c:extLst>
            <c:ext xmlns:c16="http://schemas.microsoft.com/office/drawing/2014/chart" uri="{C3380CC4-5D6E-409C-BE32-E72D297353CC}">
              <c16:uniqueId val="{00000000-BB3B-45FF-A1EC-FA4901E5F0A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c:v>
                </c:pt>
                <c:pt idx="5">
                  <c:v>11</c:v>
                </c:pt>
                <c:pt idx="8">
                  <c:v>8</c:v>
                </c:pt>
                <c:pt idx="11">
                  <c:v>5</c:v>
                </c:pt>
                <c:pt idx="14">
                  <c:v>2</c:v>
                </c:pt>
              </c:numCache>
            </c:numRef>
          </c:val>
          <c:extLst>
            <c:ext xmlns:c16="http://schemas.microsoft.com/office/drawing/2014/chart" uri="{C3380CC4-5D6E-409C-BE32-E72D297353CC}">
              <c16:uniqueId val="{00000001-BB3B-45FF-A1EC-FA4901E5F0A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2645</c:v>
                </c:pt>
                <c:pt idx="5">
                  <c:v>2915</c:v>
                </c:pt>
                <c:pt idx="8">
                  <c:v>3121</c:v>
                </c:pt>
                <c:pt idx="11">
                  <c:v>3219</c:v>
                </c:pt>
                <c:pt idx="14">
                  <c:v>3016</c:v>
                </c:pt>
              </c:numCache>
            </c:numRef>
          </c:val>
          <c:extLst>
            <c:ext xmlns:c16="http://schemas.microsoft.com/office/drawing/2014/chart" uri="{C3380CC4-5D6E-409C-BE32-E72D297353CC}">
              <c16:uniqueId val="{00000002-BB3B-45FF-A1EC-FA4901E5F0A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3B-45FF-A1EC-FA4901E5F0A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B3B-45FF-A1EC-FA4901E5F0A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3B-45FF-A1EC-FA4901E5F0A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1475</c:v>
                </c:pt>
                <c:pt idx="3">
                  <c:v>1455</c:v>
                </c:pt>
                <c:pt idx="6">
                  <c:v>1467</c:v>
                </c:pt>
                <c:pt idx="9">
                  <c:v>1496</c:v>
                </c:pt>
                <c:pt idx="12">
                  <c:v>1442</c:v>
                </c:pt>
              </c:numCache>
            </c:numRef>
          </c:val>
          <c:extLst>
            <c:ext xmlns:c16="http://schemas.microsoft.com/office/drawing/2014/chart" uri="{C3380CC4-5D6E-409C-BE32-E72D297353CC}">
              <c16:uniqueId val="{00000006-BB3B-45FF-A1EC-FA4901E5F0A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521</c:v>
                </c:pt>
                <c:pt idx="3">
                  <c:v>475</c:v>
                </c:pt>
                <c:pt idx="6">
                  <c:v>435</c:v>
                </c:pt>
                <c:pt idx="9">
                  <c:v>419</c:v>
                </c:pt>
                <c:pt idx="12">
                  <c:v>397</c:v>
                </c:pt>
              </c:numCache>
            </c:numRef>
          </c:val>
          <c:extLst>
            <c:ext xmlns:c16="http://schemas.microsoft.com/office/drawing/2014/chart" uri="{C3380CC4-5D6E-409C-BE32-E72D297353CC}">
              <c16:uniqueId val="{00000007-BB3B-45FF-A1EC-FA4901E5F0A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290</c:v>
                </c:pt>
                <c:pt idx="3">
                  <c:v>335</c:v>
                </c:pt>
                <c:pt idx="6">
                  <c:v>344</c:v>
                </c:pt>
                <c:pt idx="9">
                  <c:v>357</c:v>
                </c:pt>
                <c:pt idx="12">
                  <c:v>376</c:v>
                </c:pt>
              </c:numCache>
            </c:numRef>
          </c:val>
          <c:extLst>
            <c:ext xmlns:c16="http://schemas.microsoft.com/office/drawing/2014/chart" uri="{C3380CC4-5D6E-409C-BE32-E72D297353CC}">
              <c16:uniqueId val="{00000008-BB3B-45FF-A1EC-FA4901E5F0A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B3B-45FF-A1EC-FA4901E5F0A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4317</c:v>
                </c:pt>
                <c:pt idx="3">
                  <c:v>4277</c:v>
                </c:pt>
                <c:pt idx="6">
                  <c:v>4141</c:v>
                </c:pt>
                <c:pt idx="9">
                  <c:v>4022</c:v>
                </c:pt>
                <c:pt idx="12">
                  <c:v>4043</c:v>
                </c:pt>
              </c:numCache>
            </c:numRef>
          </c:val>
          <c:extLst>
            <c:ext xmlns:c16="http://schemas.microsoft.com/office/drawing/2014/chart" uri="{C3380CC4-5D6E-409C-BE32-E72D297353CC}">
              <c16:uniqueId val="{0000000A-BB3B-45FF-A1EC-FA4901E5F0A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B3B-45FF-A1EC-FA4901E5F0A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1020</c:v>
                </c:pt>
                <c:pt idx="1">
                  <c:v>1020</c:v>
                </c:pt>
                <c:pt idx="2">
                  <c:v>810</c:v>
                </c:pt>
              </c:numCache>
            </c:numRef>
          </c:val>
          <c:extLst>
            <c:ext xmlns:c16="http://schemas.microsoft.com/office/drawing/2014/chart" uri="{C3380CC4-5D6E-409C-BE32-E72D297353CC}">
              <c16:uniqueId val="{00000000-5601-4932-8E3A-EFBA7427F3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305</c:v>
                </c:pt>
                <c:pt idx="1">
                  <c:v>300</c:v>
                </c:pt>
                <c:pt idx="2">
                  <c:v>320</c:v>
                </c:pt>
              </c:numCache>
            </c:numRef>
          </c:val>
          <c:extLst>
            <c:ext xmlns:c16="http://schemas.microsoft.com/office/drawing/2014/chart" uri="{C3380CC4-5D6E-409C-BE32-E72D297353CC}">
              <c16:uniqueId val="{00000001-5601-4932-8E3A-EFBA7427F3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1969</c:v>
                </c:pt>
                <c:pt idx="1">
                  <c:v>2065</c:v>
                </c:pt>
                <c:pt idx="2">
                  <c:v>1838</c:v>
                </c:pt>
              </c:numCache>
            </c:numRef>
          </c:val>
          <c:extLst>
            <c:ext xmlns:c16="http://schemas.microsoft.com/office/drawing/2014/chart" uri="{C3380CC4-5D6E-409C-BE32-E72D297353CC}">
              <c16:uniqueId val="{00000002-5601-4932-8E3A-EFBA7427F3C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千葉県大多喜町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臨時財政対策債において、平成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年度の償還が完了したことや近年は発行額が減少したため元利償還金が減少した。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令和元年台風１５号、令和３年台風１６号、令和５年台風１３号と近年は台風による災害復旧事業によって元利償還金の増加が見込まれる。</a:t>
          </a:r>
        </a:p>
        <a:p>
          <a:r>
            <a:rPr kumimoji="1" lang="ja-JP" altLang="en-US" sz="1300">
              <a:latin typeface="ＭＳ Ｐゴシック" panose="020B0600070205080204" pitchFamily="50" charset="-128"/>
              <a:ea typeface="ＭＳ Ｐゴシック" panose="020B0600070205080204" pitchFamily="50" charset="-128"/>
            </a:rPr>
            <a:t>　今後も、過疎対策事業や辺地対策事業などでの新規発行債の起債が想定されるが、制度を有効活用しつつも、新規発行の抑制に努め、実質公債費比率の急激な上昇を抑える。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千葉県大多喜町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地方債残高は増加したものの、組合等負担等見込額及び退職手当負担見込額の減少により将来負担額は減少している。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今年度は、充当可能基金が減少したものの、将来負担額から充当可能財源額を除した差額はマイナスとなり将来負担比率がないことになった。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今後も地方債の借入抑制や基金の過度な取り崩しの抑制に努めていく。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千葉県大多喜町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今年度は、人件費や物価高騰による一般財源の不足に対応するため財政調整基金を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百万円取り崩した一方、交付税の再算定に伴い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百万円を減債基金へ積み立てた。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その他特定目的基金では、地域鉄道事業者への補助に伴い鉄道経営対策事業基金を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百万円取り崩したこと等により、基金全体としては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短期的には、一般財源の不足に伴い財政調整基金の減少が見込まれる。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今後、財政調整基金の減少が続くと予算編成等に影響を与えるため財政調整基金の取り崩しを減らすことを予定している。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ふるさと基金：寄付金を財源として寄付者の社会的投資を具体化することにより、多様な人々の参加による個性豊かなふるさとづくりを目指す。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庁舎管理基金：庁舎管理に必要な資金。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鉄道経営対策事業基金：地方鉄道業を営む者の経営に対する助成を行い、地域公共交通の維持を行う。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福祉基金：高齢者、障害者及び児童の保健福祉の増進に資する事業を行う。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小中学校施設基金：小中学校の施設整備に必要な資金。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ふるさと基金では、ふるさと納税による寄付金の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によって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福祉基金では、高齢者の在宅支援のための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によって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小中学校施設基金では、小学校の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駐車場整備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のための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によって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福祉基金では、継続して高齢者の在宅支援を予定しているため取り崩しが見込まれる。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小中学校施設基金では、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中学校の体育館へ空調を設置する予定のため取り崩しが見込まれる。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人件費等の一般財源の不足に対応するため財政調整基金を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災害への備えも含め、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億程度の残高となるように努めていく。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交付税の再算定に伴い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百万円を減債基金へ積み立てた。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年台風</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号に係る地方債の発行が多かったため、元金償還が開始される際に取り崩しを行うか検討する必要がある。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その後は、取り崩しの予定がないため基金残高は一定額で推移する見込みである。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千葉県大多喜町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8,005
7,895
129.87
7,501,648
6,852,098
331,651
3,594,276
4,042,708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前年度と同じであり、類似団体平均は上回っているものの、依然として全国平均や千葉県平均と比較すると低い水準にある。</a:t>
          </a:r>
        </a:p>
        <a:p>
          <a:r>
            <a:rPr kumimoji="1" lang="ja-JP" altLang="en-US" sz="1300">
              <a:latin typeface="ＭＳ Ｐゴシック" panose="020B0600070205080204" pitchFamily="50" charset="-128"/>
              <a:ea typeface="ＭＳ Ｐゴシック" panose="020B0600070205080204" pitchFamily="50" charset="-128"/>
            </a:rPr>
            <a:t>　町の面積が広く、山林が大部分を占めるという地理的条件から行政の効率化が困難な状況にあるが、緊急に必要な事業を峻別し投資的経費を抑制するなど歳出の見直しを継続して実施するとともに、歳入においては定住化や子育て施策等によって人口減少に歯止めをかけ、地方税の徴収強化と併せて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52211</xdr:rowOff>
    </xdr:from>
    <xdr:to>
      <xdr:col>23</xdr:col>
      <xdr:colOff>133350</xdr:colOff>
      <xdr:row>42</xdr:row>
      <xdr:rowOff>52211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531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38805</xdr:rowOff>
    </xdr:from>
    <xdr:to>
      <xdr:col>19</xdr:col>
      <xdr:colOff>133350</xdr:colOff>
      <xdr:row>42</xdr:row>
      <xdr:rowOff>52211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38805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170039</xdr:rowOff>
    </xdr:from>
    <xdr:to>
      <xdr:col>11</xdr:col>
      <xdr:colOff>31750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1994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17938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1411</xdr:rowOff>
    </xdr:from>
    <xdr:to>
      <xdr:col>19</xdr:col>
      <xdr:colOff>184150</xdr:colOff>
      <xdr:row>42</xdr:row>
      <xdr:rowOff>103011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159455</xdr:rowOff>
    </xdr:from>
    <xdr:to>
      <xdr:col>15</xdr:col>
      <xdr:colOff>133350</xdr:colOff>
      <xdr:row>42</xdr:row>
      <xdr:rowOff>89605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た。企業会計（特別養護老人ホーム）を廃止した関係で、施設の維持管理費を一般会計において支出していることや、給与改定に伴う人件費及び物価高騰に伴う光熱水費の増加等が影響している。</a:t>
          </a:r>
        </a:p>
        <a:p>
          <a:r>
            <a:rPr kumimoji="1" lang="ja-JP" altLang="en-US" sz="1300">
              <a:latin typeface="ＭＳ Ｐゴシック" panose="020B0600070205080204" pitchFamily="50" charset="-128"/>
              <a:ea typeface="ＭＳ Ｐゴシック" panose="020B0600070205080204" pitchFamily="50" charset="-128"/>
            </a:rPr>
            <a:t>　今後も、定員管理や会計年度任用職員の任用の適正化などの徹底をはじめ、事務事業の見直しなどを進め、経常経費の削減を図る。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145542</xdr:rowOff>
    </xdr:from>
    <xdr:to>
      <xdr:col>23</xdr:col>
      <xdr:colOff>133350</xdr:colOff>
      <xdr:row>65</xdr:row>
      <xdr:rowOff>60960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11834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104648</xdr:rowOff>
    </xdr:from>
    <xdr:to>
      <xdr:col>19</xdr:col>
      <xdr:colOff>133350</xdr:colOff>
      <xdr:row>64</xdr:row>
      <xdr:rowOff>145542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05998"/>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1016</xdr:rowOff>
    </xdr:from>
    <xdr:to>
      <xdr:col>15</xdr:col>
      <xdr:colOff>82550</xdr:colOff>
      <xdr:row>63</xdr:row>
      <xdr:rowOff>104648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30916"/>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1016</xdr:rowOff>
    </xdr:from>
    <xdr:to>
      <xdr:col>11</xdr:col>
      <xdr:colOff>31750</xdr:colOff>
      <xdr:row>64</xdr:row>
      <xdr:rowOff>20066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30916"/>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153687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12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94742</xdr:rowOff>
    </xdr:from>
    <xdr:to>
      <xdr:col>19</xdr:col>
      <xdr:colOff>184150</xdr:colOff>
      <xdr:row>65</xdr:row>
      <xdr:rowOff>24892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9669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53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53848</xdr:rowOff>
    </xdr:from>
    <xdr:to>
      <xdr:col>15</xdr:col>
      <xdr:colOff>133350</xdr:colOff>
      <xdr:row>63</xdr:row>
      <xdr:rowOff>155448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140225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121666</xdr:rowOff>
    </xdr:from>
    <xdr:to>
      <xdr:col>11</xdr:col>
      <xdr:colOff>82550</xdr:colOff>
      <xdr:row>62</xdr:row>
      <xdr:rowOff>51816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61993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[286,841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30,796</a:t>
          </a:r>
          <a:r>
            <a:rPr kumimoji="1" lang="ja-JP" altLang="en-US" sz="1300">
              <a:latin typeface="ＭＳ Ｐゴシック" panose="020B0600070205080204" pitchFamily="50" charset="-128"/>
              <a:ea typeface="ＭＳ Ｐゴシック" panose="020B0600070205080204" pitchFamily="50" charset="-128"/>
            </a:rPr>
            <a:t>円の増となったが、依然として類似団体平均を下回っている。しかしながら、千葉県平均全国や平均と比較すると高い水準である。</a:t>
          </a:r>
        </a:p>
        <a:p>
          <a:r>
            <a:rPr kumimoji="1" lang="ja-JP" altLang="en-US" sz="1300">
              <a:latin typeface="ＭＳ Ｐゴシック" panose="020B0600070205080204" pitchFamily="50" charset="-128"/>
              <a:ea typeface="ＭＳ Ｐゴシック" panose="020B0600070205080204" pitchFamily="50" charset="-128"/>
            </a:rPr>
            <a:t>　人口減少による分母の減が数値の高水準の大きな要因となっているが、町の面積が広く行政の効率化が困難な状況である。</a:t>
          </a:r>
        </a:p>
        <a:p>
          <a:r>
            <a:rPr kumimoji="1" lang="ja-JP" altLang="en-US" sz="1300">
              <a:latin typeface="ＭＳ Ｐゴシック" panose="020B0600070205080204" pitchFamily="50" charset="-128"/>
              <a:ea typeface="ＭＳ Ｐゴシック" panose="020B0600070205080204" pitchFamily="50" charset="-128"/>
            </a:rPr>
            <a:t>　物価高騰による光熱水費や労務費単価が増加しているため、事務事業の見直しを中心とした組織の簡素化により、定員管理の適正化に努め、人件費の抑制や物件費等のコスト削減を図る。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117218</xdr:rowOff>
    </xdr:from>
    <xdr:to>
      <xdr:col>23</xdr:col>
      <xdr:colOff>133350</xdr:colOff>
      <xdr:row>81</xdr:row>
      <xdr:rowOff>132079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04668"/>
          <a:ext cx="838200" cy="1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116858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04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104839</xdr:rowOff>
    </xdr:from>
    <xdr:to>
      <xdr:col>19</xdr:col>
      <xdr:colOff>133350</xdr:colOff>
      <xdr:row>81</xdr:row>
      <xdr:rowOff>117218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92289"/>
          <a:ext cx="889000" cy="1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99375</xdr:rowOff>
    </xdr:from>
    <xdr:to>
      <xdr:col>15</xdr:col>
      <xdr:colOff>82550</xdr:colOff>
      <xdr:row>81</xdr:row>
      <xdr:rowOff>104839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86825"/>
          <a:ext cx="889000" cy="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99375</xdr:rowOff>
    </xdr:from>
    <xdr:to>
      <xdr:col>11</xdr:col>
      <xdr:colOff>31750</xdr:colOff>
      <xdr:row>81</xdr:row>
      <xdr:rowOff>105961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3986825"/>
          <a:ext cx="889000" cy="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81279</xdr:rowOff>
    </xdr:from>
    <xdr:to>
      <xdr:col>23</xdr:col>
      <xdr:colOff>184150</xdr:colOff>
      <xdr:row>82</xdr:row>
      <xdr:rowOff>11429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6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2556</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9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66418</xdr:rowOff>
    </xdr:from>
    <xdr:to>
      <xdr:col>19</xdr:col>
      <xdr:colOff>184150</xdr:colOff>
      <xdr:row>81</xdr:row>
      <xdr:rowOff>168018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5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6745</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22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54039</xdr:rowOff>
    </xdr:from>
    <xdr:to>
      <xdr:col>15</xdr:col>
      <xdr:colOff>133350</xdr:colOff>
      <xdr:row>81</xdr:row>
      <xdr:rowOff>155639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4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165816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48575</xdr:rowOff>
    </xdr:from>
    <xdr:to>
      <xdr:col>11</xdr:col>
      <xdr:colOff>82550</xdr:colOff>
      <xdr:row>81</xdr:row>
      <xdr:rowOff>150175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3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160352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0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55161</xdr:rowOff>
    </xdr:from>
    <xdr:to>
      <xdr:col>7</xdr:col>
      <xdr:colOff>31750</xdr:colOff>
      <xdr:row>81</xdr:row>
      <xdr:rowOff>156761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4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166938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1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給与体系の適正化のほか、独自の昇給抑制策を図るなどし、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ポイント減少し、類似団体平均、全国市平均、全国町村平均のいずれも下回ることとなった。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今後も人事院及び県人事委員会の勧告を基に民間資金に即した適正な給与体系の構築に努める。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43241</xdr:rowOff>
    </xdr:from>
    <xdr:to>
      <xdr:col>81</xdr:col>
      <xdr:colOff>44450</xdr:colOff>
      <xdr:row>86</xdr:row>
      <xdr:rowOff>78618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616491"/>
          <a:ext cx="838200" cy="20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78618</xdr:rowOff>
    </xdr:from>
    <xdr:to>
      <xdr:col>77</xdr:col>
      <xdr:colOff>44450</xdr:colOff>
      <xdr:row>86</xdr:row>
      <xdr:rowOff>147562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82331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147562</xdr:rowOff>
    </xdr:from>
    <xdr:to>
      <xdr:col>72</xdr:col>
      <xdr:colOff>203200</xdr:colOff>
      <xdr:row>88</xdr:row>
      <xdr:rowOff>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92262"/>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45055</xdr:rowOff>
    </xdr:from>
    <xdr:to>
      <xdr:col>68</xdr:col>
      <xdr:colOff>152400</xdr:colOff>
      <xdr:row>88</xdr:row>
      <xdr:rowOff>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961205"/>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8968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41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27818</xdr:rowOff>
    </xdr:from>
    <xdr:to>
      <xdr:col>77</xdr:col>
      <xdr:colOff>95250</xdr:colOff>
      <xdr:row>86</xdr:row>
      <xdr:rowOff>129418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114195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58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96762</xdr:rowOff>
    </xdr:from>
    <xdr:to>
      <xdr:col>73</xdr:col>
      <xdr:colOff>44450</xdr:colOff>
      <xdr:row>87</xdr:row>
      <xdr:rowOff>26912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11689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165705</xdr:rowOff>
    </xdr:from>
    <xdr:to>
      <xdr:col>64</xdr:col>
      <xdr:colOff>152400</xdr:colOff>
      <xdr:row>87</xdr:row>
      <xdr:rowOff>95855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80632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定員適正化計画の推進により職員数は減少し、計画の達成率も概ね順調ではあったが、令和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年度に企業会計（特別養護老人ホーム）を廃止した関係で一般会計の職員数が増加した。</a:t>
          </a:r>
        </a:p>
        <a:p>
          <a:r>
            <a:rPr kumimoji="1" lang="ja-JP" altLang="en-US" sz="1300">
              <a:latin typeface="ＭＳ Ｐゴシック" panose="020B0600070205080204" pitchFamily="50" charset="-128"/>
              <a:ea typeface="ＭＳ Ｐゴシック" panose="020B0600070205080204" pitchFamily="50" charset="-128"/>
            </a:rPr>
            <a:t>　町の面積が広く行政の効率化が困難な状況ではあるが、全国平均、県平均と比較しても大幅に多い状況にあるので、業務の外部委託の推進、会計年度任用職員の利活用等により正規職員の削減を図る。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4783</xdr:rowOff>
    </xdr:from>
    <xdr:to>
      <xdr:col>81</xdr:col>
      <xdr:colOff>44450</xdr:colOff>
      <xdr:row>64</xdr:row>
      <xdr:rowOff>22479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977583"/>
          <a:ext cx="8382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85344</xdr:rowOff>
    </xdr:from>
    <xdr:to>
      <xdr:col>77</xdr:col>
      <xdr:colOff>44450</xdr:colOff>
      <xdr:row>64</xdr:row>
      <xdr:rowOff>4783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886694"/>
          <a:ext cx="889000" cy="9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85344</xdr:rowOff>
    </xdr:from>
    <xdr:to>
      <xdr:col>72</xdr:col>
      <xdr:colOff>203200</xdr:colOff>
      <xdr:row>63</xdr:row>
      <xdr:rowOff>95800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886694"/>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65236</xdr:rowOff>
    </xdr:from>
    <xdr:to>
      <xdr:col>68</xdr:col>
      <xdr:colOff>152400</xdr:colOff>
      <xdr:row>63</xdr:row>
      <xdr:rowOff>95800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866586"/>
          <a:ext cx="8890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143129</xdr:rowOff>
    </xdr:from>
    <xdr:to>
      <xdr:col>81</xdr:col>
      <xdr:colOff>95250</xdr:colOff>
      <xdr:row>64</xdr:row>
      <xdr:rowOff>73279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94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115206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91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125433</xdr:rowOff>
    </xdr:from>
    <xdr:to>
      <xdr:col>77</xdr:col>
      <xdr:colOff>95250</xdr:colOff>
      <xdr:row>64</xdr:row>
      <xdr:rowOff>55583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92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40360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013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34544</xdr:rowOff>
    </xdr:from>
    <xdr:to>
      <xdr:col>73</xdr:col>
      <xdr:colOff>44450</xdr:colOff>
      <xdr:row>63</xdr:row>
      <xdr:rowOff>136144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120921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45000</xdr:rowOff>
    </xdr:from>
    <xdr:to>
      <xdr:col>68</xdr:col>
      <xdr:colOff>203200</xdr:colOff>
      <xdr:row>63</xdr:row>
      <xdr:rowOff>146600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84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131377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93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14436</xdr:rowOff>
    </xdr:from>
    <xdr:to>
      <xdr:col>64</xdr:col>
      <xdr:colOff>152400</xdr:colOff>
      <xdr:row>63</xdr:row>
      <xdr:rowOff>116036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8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100813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90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年度に実施した災害復旧事業の元金償還が令和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年度から開始されたことに伴い、実質公債費比率の算定対象となる令和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ヵ年平均が引き上げられ、前年度と比較すると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従前に引き続き類似団体平均、全国平均及び千葉県平均のいずれをも下回る状況である。</a:t>
          </a:r>
        </a:p>
        <a:p>
          <a:r>
            <a:rPr kumimoji="1" lang="ja-JP" altLang="en-US" sz="1300">
              <a:latin typeface="ＭＳ Ｐゴシック" panose="020B0600070205080204" pitchFamily="50" charset="-128"/>
              <a:ea typeface="ＭＳ Ｐゴシック" panose="020B0600070205080204" pitchFamily="50" charset="-128"/>
            </a:rPr>
            <a:t>　今後も地方債の新規発行額の抑制に努め、実質公債費比率の抑制を図る。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103124</xdr:rowOff>
    </xdr:from>
    <xdr:to>
      <xdr:col>81</xdr:col>
      <xdr:colOff>44450</xdr:colOff>
      <xdr:row>38</xdr:row>
      <xdr:rowOff>122428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61822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103124</xdr:rowOff>
    </xdr:from>
    <xdr:to>
      <xdr:col>77</xdr:col>
      <xdr:colOff>44450</xdr:colOff>
      <xdr:row>38</xdr:row>
      <xdr:rowOff>112776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6182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112776</xdr:rowOff>
    </xdr:from>
    <xdr:to>
      <xdr:col>72</xdr:col>
      <xdr:colOff>203200</xdr:colOff>
      <xdr:row>38</xdr:row>
      <xdr:rowOff>141732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6278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141732</xdr:rowOff>
    </xdr:from>
    <xdr:to>
      <xdr:col>68</xdr:col>
      <xdr:colOff>152400</xdr:colOff>
      <xdr:row>39</xdr:row>
      <xdr:rowOff>18542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65683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71628</xdr:rowOff>
    </xdr:from>
    <xdr:to>
      <xdr:col>81</xdr:col>
      <xdr:colOff>95250</xdr:colOff>
      <xdr:row>39</xdr:row>
      <xdr:rowOff>1778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88155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43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52324</xdr:rowOff>
    </xdr:from>
    <xdr:to>
      <xdr:col>77</xdr:col>
      <xdr:colOff>95250</xdr:colOff>
      <xdr:row>38</xdr:row>
      <xdr:rowOff>153924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164101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3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61976</xdr:rowOff>
    </xdr:from>
    <xdr:to>
      <xdr:col>73</xdr:col>
      <xdr:colOff>44450</xdr:colOff>
      <xdr:row>38</xdr:row>
      <xdr:rowOff>163576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2303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90932</xdr:rowOff>
    </xdr:from>
    <xdr:to>
      <xdr:col>68</xdr:col>
      <xdr:colOff>203200</xdr:colOff>
      <xdr:row>39</xdr:row>
      <xdr:rowOff>21082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31259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37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139192</xdr:rowOff>
    </xdr:from>
    <xdr:to>
      <xdr:col>64</xdr:col>
      <xdr:colOff>152400</xdr:colOff>
      <xdr:row>39</xdr:row>
      <xdr:rowOff>69342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79519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42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前年度に引き続き将来負担がない状況である。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充当可能基金の残高があまり減少していないことが要因である。</a:t>
          </a:r>
        </a:p>
        <a:p>
          <a:r>
            <a:rPr kumimoji="1" lang="ja-JP" altLang="en-US" sz="1300">
              <a:latin typeface="ＭＳ Ｐゴシック" panose="020B0600070205080204" pitchFamily="50" charset="-128"/>
              <a:ea typeface="ＭＳ Ｐゴシック" panose="020B0600070205080204" pitchFamily="50" charset="-128"/>
            </a:rPr>
            <a:t>　近年は、令和５年台風１３号による災害復旧のため、地方債の発行額が元利償還金を上回る形となっている。</a:t>
          </a:r>
        </a:p>
        <a:p>
          <a:r>
            <a:rPr kumimoji="1" lang="ja-JP" altLang="en-US" sz="1300">
              <a:latin typeface="ＭＳ Ｐゴシック" panose="020B0600070205080204" pitchFamily="50" charset="-128"/>
              <a:ea typeface="ＭＳ Ｐゴシック" panose="020B0600070205080204" pitchFamily="50" charset="-128"/>
            </a:rPr>
            <a:t>　今後も公債費等義務的経費の削減を中心に行財政改革を進めるとともに、適切な基金への積立を行うことで財政の健全化に努める。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58314</xdr:rowOff>
    </xdr:from>
    <xdr:to>
      <xdr:col>64</xdr:col>
      <xdr:colOff>152400</xdr:colOff>
      <xdr:row>14</xdr:row>
      <xdr:rowOff>159914</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3462000" y="245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144691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54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千葉県大多喜町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8,005
7,895
129.87
7,501,648
6,852,098
331,651
3,594,276
4,042,708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給与水準は国を下回っているものの、町の面積が広く職員数が多いことから人件費の経常収支比率が類似団体よりも</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会計年度任用職員の勤勉手当の支給開始に伴い人件費が増加したことが主な要因である。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3556</xdr:rowOff>
    </xdr:from>
    <xdr:to>
      <xdr:col>24</xdr:col>
      <xdr:colOff>25400</xdr:colOff>
      <xdr:row>40</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8615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28702</xdr:rowOff>
    </xdr:from>
    <xdr:to>
      <xdr:col>19</xdr:col>
      <xdr:colOff>187325</xdr:colOff>
      <xdr:row>40</xdr:row>
      <xdr:rowOff>3556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1525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140716</xdr:rowOff>
    </xdr:from>
    <xdr:to>
      <xdr:col>15</xdr:col>
      <xdr:colOff>98425</xdr:colOff>
      <xdr:row>39</xdr:row>
      <xdr:rowOff>28702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558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140716</xdr:rowOff>
    </xdr:from>
    <xdr:to>
      <xdr:col>11</xdr:col>
      <xdr:colOff>9525</xdr:colOff>
      <xdr:row>39</xdr:row>
      <xdr:rowOff>88138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5581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151638</xdr:rowOff>
    </xdr:from>
    <xdr:to>
      <xdr:col>24</xdr:col>
      <xdr:colOff>76200</xdr:colOff>
      <xdr:row>40</xdr:row>
      <xdr:rowOff>81788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8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60215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124206</xdr:rowOff>
    </xdr:from>
    <xdr:to>
      <xdr:col>20</xdr:col>
      <xdr:colOff>38100</xdr:colOff>
      <xdr:row>40</xdr:row>
      <xdr:rowOff>54356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39133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97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149352</xdr:rowOff>
    </xdr:from>
    <xdr:to>
      <xdr:col>15</xdr:col>
      <xdr:colOff>149225</xdr:colOff>
      <xdr:row>39</xdr:row>
      <xdr:rowOff>79502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64279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89916</xdr:rowOff>
    </xdr:from>
    <xdr:to>
      <xdr:col>11</xdr:col>
      <xdr:colOff>60325</xdr:colOff>
      <xdr:row>39</xdr:row>
      <xdr:rowOff>20066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4843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37338</xdr:rowOff>
    </xdr:from>
    <xdr:to>
      <xdr:col>6</xdr:col>
      <xdr:colOff>171450</xdr:colOff>
      <xdr:row>39</xdr:row>
      <xdr:rowOff>138938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123715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物件費は前年度と比べ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ポイントの増となったが、類似団体平均、全国平均及び千葉県平均のいずれも下回っている。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前年度より学校給食センターの光熱水費及び食材費等が増加したことに伴い物件費が増加したことが要因である。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15</xdr:row>
      <xdr:rowOff>157480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6446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15</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6644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39370</xdr:rowOff>
    </xdr:from>
    <xdr:to>
      <xdr:col>73</xdr:col>
      <xdr:colOff>180975</xdr:colOff>
      <xdr:row>15</xdr:row>
      <xdr:rowOff>104140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111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39370</xdr:rowOff>
    </xdr:from>
    <xdr:to>
      <xdr:col>69</xdr:col>
      <xdr:colOff>92075</xdr:colOff>
      <xdr:row>15</xdr:row>
      <xdr:rowOff>58420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6111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106680</xdr:rowOff>
    </xdr:from>
    <xdr:to>
      <xdr:col>82</xdr:col>
      <xdr:colOff>158750</xdr:colOff>
      <xdr:row>16</xdr:row>
      <xdr:rowOff>36830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7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123207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53340</xdr:rowOff>
    </xdr:from>
    <xdr:to>
      <xdr:col>74</xdr:col>
      <xdr:colOff>31750</xdr:colOff>
      <xdr:row>15</xdr:row>
      <xdr:rowOff>154940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165117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160020</xdr:rowOff>
    </xdr:from>
    <xdr:to>
      <xdr:col>69</xdr:col>
      <xdr:colOff>142875</xdr:colOff>
      <xdr:row>15</xdr:row>
      <xdr:rowOff>90170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100347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xdr:rowOff>
    </xdr:from>
    <xdr:to>
      <xdr:col>65</xdr:col>
      <xdr:colOff>53975</xdr:colOff>
      <xdr:row>15</xdr:row>
      <xdr:rowOff>109220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119397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4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ポイント上回っているが、千葉県平均や全国平均に比べると低い水準である。</a:t>
          </a:r>
        </a:p>
        <a:p>
          <a:r>
            <a:rPr kumimoji="1" lang="ja-JP" altLang="en-US" sz="1300">
              <a:latin typeface="ＭＳ Ｐゴシック" panose="020B0600070205080204" pitchFamily="50" charset="-128"/>
              <a:ea typeface="ＭＳ Ｐゴシック" panose="020B0600070205080204" pitchFamily="50" charset="-128"/>
            </a:rPr>
            <a:t>　対前年比で増加した要因は、障害福祉サービスの報酬改定による増加が主な要因である。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56</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567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537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480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56</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480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124477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前年度と同水準であるが、類似団体平均を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ポイント上回る形となった。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全国平均及び千葉県平均は下回っている。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繰出金の類似団体平均が前年度と比較すると大きく減少しているため、その他の経常収支比率が類似団体平均を上回った要因と考えられる。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57</xdr:row>
      <xdr:rowOff>146050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918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138430</xdr:rowOff>
    </xdr:from>
    <xdr:to>
      <xdr:col>78</xdr:col>
      <xdr:colOff>69850</xdr:colOff>
      <xdr:row>57</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911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57</xdr:row>
      <xdr:rowOff>138430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880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58</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880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27957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ポイントの減となり、類似団体平均より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ポイント低くなったが、全国平均や千葉県平均と比較すると高い水準にある。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第三セクターへの補助金や一部事務組合（消防や病院）、ごみ処理委託への負担金等が高い水準で推移していることことが要因である。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37</xdr:row>
      <xdr:rowOff>147574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4820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37</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637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56134</xdr:rowOff>
    </xdr:from>
    <xdr:to>
      <xdr:col>73</xdr:col>
      <xdr:colOff>180975</xdr:colOff>
      <xdr:row>37</xdr:row>
      <xdr:rowOff>120142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3997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56134</xdr:rowOff>
    </xdr:from>
    <xdr:to>
      <xdr:col>69</xdr:col>
      <xdr:colOff>92075</xdr:colOff>
      <xdr:row>37</xdr:row>
      <xdr:rowOff>101854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997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104157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96774</xdr:rowOff>
    </xdr:from>
    <xdr:to>
      <xdr:col>78</xdr:col>
      <xdr:colOff>120650</xdr:colOff>
      <xdr:row>38</xdr:row>
      <xdr:rowOff>26924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11701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5334</xdr:rowOff>
    </xdr:from>
    <xdr:to>
      <xdr:col>69</xdr:col>
      <xdr:colOff>142875</xdr:colOff>
      <xdr:row>37</xdr:row>
      <xdr:rowOff>106934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91711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類似団体平均、全国平均及び千葉県平均のいずれをも下回っている。</a:t>
          </a:r>
        </a:p>
        <a:p>
          <a:r>
            <a:rPr kumimoji="1" lang="ja-JP" altLang="en-US" sz="1300">
              <a:latin typeface="ＭＳ Ｐゴシック" panose="020B0600070205080204" pitchFamily="50" charset="-128"/>
              <a:ea typeface="ＭＳ Ｐゴシック" panose="020B0600070205080204" pitchFamily="50" charset="-128"/>
            </a:rPr>
            <a:t>　事業の緊急性・必要性を勘案し、今後も地方債の新規発行を控え比率上昇の抑制に努める。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123190</xdr:rowOff>
    </xdr:from>
    <xdr:to>
      <xdr:col>24</xdr:col>
      <xdr:colOff>25400</xdr:colOff>
      <xdr:row>75</xdr:row>
      <xdr:rowOff>149861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981940"/>
          <a:ext cx="83820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75</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2981940"/>
          <a:ext cx="88900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100330</xdr:rowOff>
    </xdr:from>
    <xdr:to>
      <xdr:col>15</xdr:col>
      <xdr:colOff>98425</xdr:colOff>
      <xdr:row>75</xdr:row>
      <xdr:rowOff>123190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959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100330</xdr:rowOff>
    </xdr:from>
    <xdr:to>
      <xdr:col>11</xdr:col>
      <xdr:colOff>9525</xdr:colOff>
      <xdr:row>75</xdr:row>
      <xdr:rowOff>161289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9590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72390</xdr:rowOff>
    </xdr:from>
    <xdr:to>
      <xdr:col>24</xdr:col>
      <xdr:colOff>76200</xdr:colOff>
      <xdr:row>76</xdr:row>
      <xdr:rowOff>2539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88917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99060</xdr:rowOff>
    </xdr:from>
    <xdr:to>
      <xdr:col>20</xdr:col>
      <xdr:colOff>38100</xdr:colOff>
      <xdr:row>76</xdr:row>
      <xdr:rowOff>29211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39387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72390</xdr:rowOff>
    </xdr:from>
    <xdr:to>
      <xdr:col>15</xdr:col>
      <xdr:colOff>149225</xdr:colOff>
      <xdr:row>76</xdr:row>
      <xdr:rowOff>2539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12717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49530</xdr:rowOff>
    </xdr:from>
    <xdr:to>
      <xdr:col>11</xdr:col>
      <xdr:colOff>60325</xdr:colOff>
      <xdr:row>75</xdr:row>
      <xdr:rowOff>151130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161307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公債費以外に係る経常収支比率は類似団体平均を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人件費において類似団体平均を大きく上回っていることが要因である。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そのため、正規職員の定員管理の適正化に引き続き努めるとともに、会計年度任用職員の任用や給与水準についても適正化を図り、外部委託等も活用して人件費の抑制に努める。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54611</xdr:rowOff>
    </xdr:from>
    <xdr:to>
      <xdr:col>82</xdr:col>
      <xdr:colOff>107950</xdr:colOff>
      <xdr:row>79</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599161"/>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85089</xdr:rowOff>
    </xdr:from>
    <xdr:to>
      <xdr:col>78</xdr:col>
      <xdr:colOff>69850</xdr:colOff>
      <xdr:row>79</xdr:row>
      <xdr:rowOff>54611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458189"/>
          <a:ext cx="889000" cy="1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62230</xdr:rowOff>
    </xdr:from>
    <xdr:to>
      <xdr:col>73</xdr:col>
      <xdr:colOff>180975</xdr:colOff>
      <xdr:row>78</xdr:row>
      <xdr:rowOff>85089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263880"/>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62230</xdr:rowOff>
    </xdr:from>
    <xdr:to>
      <xdr:col>69</xdr:col>
      <xdr:colOff>92075</xdr:colOff>
      <xdr:row>78</xdr:row>
      <xdr:rowOff>115570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26388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99061</xdr:rowOff>
    </xdr:from>
    <xdr:to>
      <xdr:col>82</xdr:col>
      <xdr:colOff>158750</xdr:colOff>
      <xdr:row>80</xdr:row>
      <xdr:rowOff>29211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71138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3811</xdr:rowOff>
    </xdr:from>
    <xdr:to>
      <xdr:col>78</xdr:col>
      <xdr:colOff>120650</xdr:colOff>
      <xdr:row>79</xdr:row>
      <xdr:rowOff>105411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90188</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634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34289</xdr:rowOff>
    </xdr:from>
    <xdr:to>
      <xdr:col>74</xdr:col>
      <xdr:colOff>31750</xdr:colOff>
      <xdr:row>78</xdr:row>
      <xdr:rowOff>135889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120666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11430</xdr:rowOff>
    </xdr:from>
    <xdr:to>
      <xdr:col>69</xdr:col>
      <xdr:colOff>142875</xdr:colOff>
      <xdr:row>77</xdr:row>
      <xdr:rowOff>113030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97807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64770</xdr:rowOff>
    </xdr:from>
    <xdr:to>
      <xdr:col>65</xdr:col>
      <xdr:colOff>53975</xdr:colOff>
      <xdr:row>78</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151147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千葉県大多喜町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24298</xdr:rowOff>
    </xdr:from>
    <xdr:to>
      <xdr:col>29</xdr:col>
      <xdr:colOff>127000</xdr:colOff>
      <xdr:row>16</xdr:row>
      <xdr:rowOff>127356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815123"/>
          <a:ext cx="647700" cy="103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127356</xdr:rowOff>
    </xdr:from>
    <xdr:to>
      <xdr:col>26</xdr:col>
      <xdr:colOff>50800</xdr:colOff>
      <xdr:row>17</xdr:row>
      <xdr:rowOff>48564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918181"/>
          <a:ext cx="698500" cy="92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48564</xdr:rowOff>
    </xdr:from>
    <xdr:to>
      <xdr:col>22</xdr:col>
      <xdr:colOff>114300</xdr:colOff>
      <xdr:row>17</xdr:row>
      <xdr:rowOff>69509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010839"/>
          <a:ext cx="698500" cy="20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69509</xdr:rowOff>
    </xdr:from>
    <xdr:to>
      <xdr:col>18</xdr:col>
      <xdr:colOff>177800</xdr:colOff>
      <xdr:row>17</xdr:row>
      <xdr:rowOff>96404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031784"/>
          <a:ext cx="698500" cy="26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144948</xdr:rowOff>
    </xdr:from>
    <xdr:to>
      <xdr:col>29</xdr:col>
      <xdr:colOff>177800</xdr:colOff>
      <xdr:row>16</xdr:row>
      <xdr:rowOff>75098</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764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161475</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60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76556</xdr:rowOff>
    </xdr:from>
    <xdr:to>
      <xdr:col>26</xdr:col>
      <xdr:colOff>101600</xdr:colOff>
      <xdr:row>17</xdr:row>
      <xdr:rowOff>6706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867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16883</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636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169214</xdr:rowOff>
    </xdr:from>
    <xdr:to>
      <xdr:col>22</xdr:col>
      <xdr:colOff>165100</xdr:colOff>
      <xdr:row>17</xdr:row>
      <xdr:rowOff>99364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960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109541</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7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18709</xdr:rowOff>
    </xdr:from>
    <xdr:to>
      <xdr:col>19</xdr:col>
      <xdr:colOff>38100</xdr:colOff>
      <xdr:row>17</xdr:row>
      <xdr:rowOff>120309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980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130486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74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45604</xdr:rowOff>
    </xdr:from>
    <xdr:to>
      <xdr:col>15</xdr:col>
      <xdr:colOff>101600</xdr:colOff>
      <xdr:row>17</xdr:row>
      <xdr:rowOff>147204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007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157381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77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223406</xdr:rowOff>
    </xdr:from>
    <xdr:to>
      <xdr:col>29</xdr:col>
      <xdr:colOff>127000</xdr:colOff>
      <xdr:row>37</xdr:row>
      <xdr:rowOff>234150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348106"/>
          <a:ext cx="647700" cy="10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223406</xdr:rowOff>
    </xdr:from>
    <xdr:to>
      <xdr:col>26</xdr:col>
      <xdr:colOff>50800</xdr:colOff>
      <xdr:row>37</xdr:row>
      <xdr:rowOff>253467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348106"/>
          <a:ext cx="698500" cy="30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253467</xdr:rowOff>
    </xdr:from>
    <xdr:to>
      <xdr:col>22</xdr:col>
      <xdr:colOff>114300</xdr:colOff>
      <xdr:row>37</xdr:row>
      <xdr:rowOff>267322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378167"/>
          <a:ext cx="698500" cy="13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234709</xdr:rowOff>
    </xdr:from>
    <xdr:to>
      <xdr:col>18</xdr:col>
      <xdr:colOff>177800</xdr:colOff>
      <xdr:row>37</xdr:row>
      <xdr:rowOff>267322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359409"/>
          <a:ext cx="698500" cy="32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183350</xdr:rowOff>
    </xdr:from>
    <xdr:to>
      <xdr:col>29</xdr:col>
      <xdr:colOff>177800</xdr:colOff>
      <xdr:row>37</xdr:row>
      <xdr:rowOff>284950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308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155427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28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172606</xdr:rowOff>
    </xdr:from>
    <xdr:to>
      <xdr:col>26</xdr:col>
      <xdr:colOff>101600</xdr:colOff>
      <xdr:row>37</xdr:row>
      <xdr:rowOff>274206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297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258983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383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202667</xdr:rowOff>
    </xdr:from>
    <xdr:to>
      <xdr:col>22</xdr:col>
      <xdr:colOff>165100</xdr:colOff>
      <xdr:row>37</xdr:row>
      <xdr:rowOff>304267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327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289044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413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216522</xdr:rowOff>
    </xdr:from>
    <xdr:to>
      <xdr:col>19</xdr:col>
      <xdr:colOff>38100</xdr:colOff>
      <xdr:row>37</xdr:row>
      <xdr:rowOff>318122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341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302899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42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183909</xdr:rowOff>
    </xdr:from>
    <xdr:to>
      <xdr:col>15</xdr:col>
      <xdr:colOff>101600</xdr:colOff>
      <xdr:row>37</xdr:row>
      <xdr:rowOff>285509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308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270286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9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千葉県大多喜町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8,005
7,895
129.87
7,501,648
6,852,098
331,651
3,594,276
4,042,708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96800</xdr:rowOff>
    </xdr:from>
    <xdr:to>
      <xdr:col>24</xdr:col>
      <xdr:colOff>63500</xdr:colOff>
      <xdr:row>34</xdr:row>
      <xdr:rowOff>21544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54650"/>
          <a:ext cx="838200" cy="9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21544</xdr:rowOff>
    </xdr:from>
    <xdr:to>
      <xdr:col>19</xdr:col>
      <xdr:colOff>177800</xdr:colOff>
      <xdr:row>34</xdr:row>
      <xdr:rowOff>134991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50844"/>
          <a:ext cx="889000" cy="11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134991</xdr:rowOff>
    </xdr:from>
    <xdr:to>
      <xdr:col>15</xdr:col>
      <xdr:colOff>50800</xdr:colOff>
      <xdr:row>34</xdr:row>
      <xdr:rowOff>163962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64291"/>
          <a:ext cx="889000" cy="2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163962</xdr:rowOff>
    </xdr:from>
    <xdr:to>
      <xdr:col>10</xdr:col>
      <xdr:colOff>114300</xdr:colOff>
      <xdr:row>35</xdr:row>
      <xdr:rowOff>38064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93262"/>
          <a:ext cx="889000" cy="4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46000</xdr:rowOff>
    </xdr:from>
    <xdr:to>
      <xdr:col>24</xdr:col>
      <xdr:colOff>114300</xdr:colOff>
      <xdr:row>33</xdr:row>
      <xdr:rowOff>147600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68877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55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142194</xdr:rowOff>
    </xdr:from>
    <xdr:to>
      <xdr:col>20</xdr:col>
      <xdr:colOff>38100</xdr:colOff>
      <xdr:row>34</xdr:row>
      <xdr:rowOff>72344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0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88871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7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84191</xdr:rowOff>
    </xdr:from>
    <xdr:to>
      <xdr:col>15</xdr:col>
      <xdr:colOff>101600</xdr:colOff>
      <xdr:row>35</xdr:row>
      <xdr:rowOff>14341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1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30868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8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113162</xdr:rowOff>
    </xdr:from>
    <xdr:to>
      <xdr:col>10</xdr:col>
      <xdr:colOff>165100</xdr:colOff>
      <xdr:row>35</xdr:row>
      <xdr:rowOff>43312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4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59839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1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158714</xdr:rowOff>
    </xdr:from>
    <xdr:to>
      <xdr:col>6</xdr:col>
      <xdr:colOff>38100</xdr:colOff>
      <xdr:row>35</xdr:row>
      <xdr:rowOff>88864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8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105391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6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87682</xdr:rowOff>
    </xdr:from>
    <xdr:to>
      <xdr:col>24</xdr:col>
      <xdr:colOff>63500</xdr:colOff>
      <xdr:row>58</xdr:row>
      <xdr:rowOff>96027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31782"/>
          <a:ext cx="838200" cy="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96027</xdr:rowOff>
    </xdr:from>
    <xdr:to>
      <xdr:col>19</xdr:col>
      <xdr:colOff>177800</xdr:colOff>
      <xdr:row>58</xdr:row>
      <xdr:rowOff>97779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40127"/>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97779</xdr:rowOff>
    </xdr:from>
    <xdr:to>
      <xdr:col>15</xdr:col>
      <xdr:colOff>50800</xdr:colOff>
      <xdr:row>58</xdr:row>
      <xdr:rowOff>100815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41879"/>
          <a:ext cx="889000" cy="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91375</xdr:rowOff>
    </xdr:from>
    <xdr:to>
      <xdr:col>10</xdr:col>
      <xdr:colOff>114300</xdr:colOff>
      <xdr:row>58</xdr:row>
      <xdr:rowOff>100815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10035475"/>
          <a:ext cx="889000" cy="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36882</xdr:rowOff>
    </xdr:from>
    <xdr:to>
      <xdr:col>24</xdr:col>
      <xdr:colOff>114300</xdr:colOff>
      <xdr:row>58</xdr:row>
      <xdr:rowOff>138482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8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45227</xdr:rowOff>
    </xdr:from>
    <xdr:to>
      <xdr:col>20</xdr:col>
      <xdr:colOff>38100</xdr:colOff>
      <xdr:row>58</xdr:row>
      <xdr:rowOff>146827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8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137954</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8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46979</xdr:rowOff>
    </xdr:from>
    <xdr:to>
      <xdr:col>15</xdr:col>
      <xdr:colOff>101600</xdr:colOff>
      <xdr:row>58</xdr:row>
      <xdr:rowOff>148579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9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139706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8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50015</xdr:rowOff>
    </xdr:from>
    <xdr:to>
      <xdr:col>10</xdr:col>
      <xdr:colOff>165100</xdr:colOff>
      <xdr:row>58</xdr:row>
      <xdr:rowOff>151615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9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142742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8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40575</xdr:rowOff>
    </xdr:from>
    <xdr:to>
      <xdr:col>6</xdr:col>
      <xdr:colOff>38100</xdr:colOff>
      <xdr:row>58</xdr:row>
      <xdr:rowOff>142175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8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133302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540</xdr:rowOff>
    </xdr:from>
    <xdr:to>
      <xdr:col>24</xdr:col>
      <xdr:colOff>63500</xdr:colOff>
      <xdr:row>78</xdr:row>
      <xdr:rowOff>26963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373640"/>
          <a:ext cx="838200" cy="2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540</xdr:rowOff>
    </xdr:from>
    <xdr:to>
      <xdr:col>19</xdr:col>
      <xdr:colOff>177800</xdr:colOff>
      <xdr:row>78</xdr:row>
      <xdr:rowOff>124613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73640"/>
          <a:ext cx="889000" cy="12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124613</xdr:rowOff>
    </xdr:from>
    <xdr:to>
      <xdr:col>15</xdr:col>
      <xdr:colOff>50800</xdr:colOff>
      <xdr:row>78</xdr:row>
      <xdr:rowOff>144844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97713"/>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144844</xdr:rowOff>
    </xdr:from>
    <xdr:to>
      <xdr:col>10</xdr:col>
      <xdr:colOff>114300</xdr:colOff>
      <xdr:row>78</xdr:row>
      <xdr:rowOff>164331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17944"/>
          <a:ext cx="889000" cy="1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147613</xdr:rowOff>
    </xdr:from>
    <xdr:to>
      <xdr:col>24</xdr:col>
      <xdr:colOff>114300</xdr:colOff>
      <xdr:row>78</xdr:row>
      <xdr:rowOff>77763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126040</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2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121190</xdr:rowOff>
    </xdr:from>
    <xdr:to>
      <xdr:col>20</xdr:col>
      <xdr:colOff>38100</xdr:colOff>
      <xdr:row>78</xdr:row>
      <xdr:rowOff>51340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42467</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341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73813</xdr:rowOff>
    </xdr:from>
    <xdr:to>
      <xdr:col>15</xdr:col>
      <xdr:colOff>101600</xdr:colOff>
      <xdr:row>79</xdr:row>
      <xdr:rowOff>3963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166540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3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94044</xdr:rowOff>
    </xdr:from>
    <xdr:to>
      <xdr:col>10</xdr:col>
      <xdr:colOff>165100</xdr:colOff>
      <xdr:row>79</xdr:row>
      <xdr:rowOff>24194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6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15321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5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113531</xdr:rowOff>
    </xdr:from>
    <xdr:to>
      <xdr:col>6</xdr:col>
      <xdr:colOff>38100</xdr:colOff>
      <xdr:row>79</xdr:row>
      <xdr:rowOff>43681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8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34808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7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123774</xdr:rowOff>
    </xdr:from>
    <xdr:to>
      <xdr:col>24</xdr:col>
      <xdr:colOff>63500</xdr:colOff>
      <xdr:row>98</xdr:row>
      <xdr:rowOff>41745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54424"/>
          <a:ext cx="838200" cy="8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162530</xdr:rowOff>
    </xdr:from>
    <xdr:to>
      <xdr:col>19</xdr:col>
      <xdr:colOff>177800</xdr:colOff>
      <xdr:row>98</xdr:row>
      <xdr:rowOff>41745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793180"/>
          <a:ext cx="889000" cy="5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162530</xdr:rowOff>
    </xdr:from>
    <xdr:to>
      <xdr:col>15</xdr:col>
      <xdr:colOff>50800</xdr:colOff>
      <xdr:row>98</xdr:row>
      <xdr:rowOff>16233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793180"/>
          <a:ext cx="889000" cy="2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16233</xdr:rowOff>
    </xdr:from>
    <xdr:to>
      <xdr:col>10</xdr:col>
      <xdr:colOff>114300</xdr:colOff>
      <xdr:row>98</xdr:row>
      <xdr:rowOff>162034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18333"/>
          <a:ext cx="889000" cy="14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72974</xdr:rowOff>
    </xdr:from>
    <xdr:to>
      <xdr:col>24</xdr:col>
      <xdr:colOff>114300</xdr:colOff>
      <xdr:row>98</xdr:row>
      <xdr:rowOff>3124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0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51401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8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162395</xdr:rowOff>
    </xdr:from>
    <xdr:to>
      <xdr:col>20</xdr:col>
      <xdr:colOff>38100</xdr:colOff>
      <xdr:row>98</xdr:row>
      <xdr:rowOff>92545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9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83672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8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111730</xdr:rowOff>
    </xdr:from>
    <xdr:to>
      <xdr:col>15</xdr:col>
      <xdr:colOff>101600</xdr:colOff>
      <xdr:row>98</xdr:row>
      <xdr:rowOff>41880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33007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3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136883</xdr:rowOff>
    </xdr:from>
    <xdr:to>
      <xdr:col>10</xdr:col>
      <xdr:colOff>165100</xdr:colOff>
      <xdr:row>98</xdr:row>
      <xdr:rowOff>67033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6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58160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6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111234</xdr:rowOff>
    </xdr:from>
    <xdr:to>
      <xdr:col>6</xdr:col>
      <xdr:colOff>38100</xdr:colOff>
      <xdr:row>99</xdr:row>
      <xdr:rowOff>41384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1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32511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0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64072</xdr:rowOff>
    </xdr:from>
    <xdr:to>
      <xdr:col>55</xdr:col>
      <xdr:colOff>0</xdr:colOff>
      <xdr:row>37</xdr:row>
      <xdr:rowOff>74663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07722"/>
          <a:ext cx="8382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64072</xdr:rowOff>
    </xdr:from>
    <xdr:to>
      <xdr:col>50</xdr:col>
      <xdr:colOff>114300</xdr:colOff>
      <xdr:row>37</xdr:row>
      <xdr:rowOff>112032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07722"/>
          <a:ext cx="889000" cy="4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32896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54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112032</xdr:rowOff>
    </xdr:from>
    <xdr:to>
      <xdr:col>45</xdr:col>
      <xdr:colOff>177800</xdr:colOff>
      <xdr:row>38</xdr:row>
      <xdr:rowOff>16088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55682"/>
          <a:ext cx="889000" cy="7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104282</xdr:rowOff>
    </xdr:from>
    <xdr:to>
      <xdr:col>41</xdr:col>
      <xdr:colOff>50800</xdr:colOff>
      <xdr:row>38</xdr:row>
      <xdr:rowOff>16088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76482"/>
          <a:ext cx="8890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23863</xdr:rowOff>
    </xdr:from>
    <xdr:to>
      <xdr:col>55</xdr:col>
      <xdr:colOff>50800</xdr:colOff>
      <xdr:row>37</xdr:row>
      <xdr:rowOff>125463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6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46740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1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13272</xdr:rowOff>
    </xdr:from>
    <xdr:to>
      <xdr:col>50</xdr:col>
      <xdr:colOff>165100</xdr:colOff>
      <xdr:row>37</xdr:row>
      <xdr:rowOff>114872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5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131399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13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61232</xdr:rowOff>
    </xdr:from>
    <xdr:to>
      <xdr:col>46</xdr:col>
      <xdr:colOff>38100</xdr:colOff>
      <xdr:row>37</xdr:row>
      <xdr:rowOff>162832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0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7909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1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136739</xdr:rowOff>
    </xdr:from>
    <xdr:to>
      <xdr:col>41</xdr:col>
      <xdr:colOff>101600</xdr:colOff>
      <xdr:row>38</xdr:row>
      <xdr:rowOff>66889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8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83416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255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53482</xdr:rowOff>
    </xdr:from>
    <xdr:to>
      <xdr:col>36</xdr:col>
      <xdr:colOff>165100</xdr:colOff>
      <xdr:row>36</xdr:row>
      <xdr:rowOff>155082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2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146209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1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103643</xdr:rowOff>
    </xdr:from>
    <xdr:to>
      <xdr:col>55</xdr:col>
      <xdr:colOff>0</xdr:colOff>
      <xdr:row>58</xdr:row>
      <xdr:rowOff>110267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47743"/>
          <a:ext cx="838200" cy="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110267</xdr:rowOff>
    </xdr:from>
    <xdr:to>
      <xdr:col>50</xdr:col>
      <xdr:colOff>114300</xdr:colOff>
      <xdr:row>58</xdr:row>
      <xdr:rowOff>115547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10054367"/>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109187</xdr:rowOff>
    </xdr:from>
    <xdr:to>
      <xdr:col>45</xdr:col>
      <xdr:colOff>177800</xdr:colOff>
      <xdr:row>58</xdr:row>
      <xdr:rowOff>115547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10053287"/>
          <a:ext cx="889000" cy="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109187</xdr:rowOff>
    </xdr:from>
    <xdr:to>
      <xdr:col>41</xdr:col>
      <xdr:colOff>50800</xdr:colOff>
      <xdr:row>58</xdr:row>
      <xdr:rowOff>117830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10053287"/>
          <a:ext cx="889000" cy="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52843</xdr:rowOff>
    </xdr:from>
    <xdr:to>
      <xdr:col>55</xdr:col>
      <xdr:colOff>50800</xdr:colOff>
      <xdr:row>58</xdr:row>
      <xdr:rowOff>154443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9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59467</xdr:rowOff>
    </xdr:from>
    <xdr:to>
      <xdr:col>50</xdr:col>
      <xdr:colOff>165100</xdr:colOff>
      <xdr:row>58</xdr:row>
      <xdr:rowOff>161067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0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152194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9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64747</xdr:rowOff>
    </xdr:from>
    <xdr:to>
      <xdr:col>46</xdr:col>
      <xdr:colOff>38100</xdr:colOff>
      <xdr:row>58</xdr:row>
      <xdr:rowOff>166347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0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157474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10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58387</xdr:rowOff>
    </xdr:from>
    <xdr:to>
      <xdr:col>41</xdr:col>
      <xdr:colOff>101600</xdr:colOff>
      <xdr:row>58</xdr:row>
      <xdr:rowOff>159987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1000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151114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9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67030</xdr:rowOff>
    </xdr:from>
    <xdr:to>
      <xdr:col>36</xdr:col>
      <xdr:colOff>165100</xdr:colOff>
      <xdr:row>58</xdr:row>
      <xdr:rowOff>168630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1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159757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10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128829</xdr:rowOff>
    </xdr:from>
    <xdr:to>
      <xdr:col>55</xdr:col>
      <xdr:colOff>0</xdr:colOff>
      <xdr:row>78</xdr:row>
      <xdr:rowOff>134393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01929"/>
          <a:ext cx="838200" cy="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128829</xdr:rowOff>
    </xdr:from>
    <xdr:to>
      <xdr:col>50</xdr:col>
      <xdr:colOff>114300</xdr:colOff>
      <xdr:row>78</xdr:row>
      <xdr:rowOff>135857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01929"/>
          <a:ext cx="889000" cy="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135386</xdr:rowOff>
    </xdr:from>
    <xdr:to>
      <xdr:col>45</xdr:col>
      <xdr:colOff>177800</xdr:colOff>
      <xdr:row>78</xdr:row>
      <xdr:rowOff>135857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08486"/>
          <a:ext cx="889000" cy="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135386</xdr:rowOff>
    </xdr:from>
    <xdr:to>
      <xdr:col>41</xdr:col>
      <xdr:colOff>50800</xdr:colOff>
      <xdr:row>78</xdr:row>
      <xdr:rowOff>137055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08486"/>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83593</xdr:rowOff>
    </xdr:from>
    <xdr:to>
      <xdr:col>55</xdr:col>
      <xdr:colOff>50800</xdr:colOff>
      <xdr:row>79</xdr:row>
      <xdr:rowOff>13743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5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39447</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78029</xdr:rowOff>
    </xdr:from>
    <xdr:to>
      <xdr:col>50</xdr:col>
      <xdr:colOff>165100</xdr:colOff>
      <xdr:row>79</xdr:row>
      <xdr:rowOff>8179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170756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54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85057</xdr:rowOff>
    </xdr:from>
    <xdr:to>
      <xdr:col>46</xdr:col>
      <xdr:colOff>38100</xdr:colOff>
      <xdr:row>79</xdr:row>
      <xdr:rowOff>15207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6334</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5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84586</xdr:rowOff>
    </xdr:from>
    <xdr:to>
      <xdr:col>41</xdr:col>
      <xdr:colOff>101600</xdr:colOff>
      <xdr:row>79</xdr:row>
      <xdr:rowOff>14736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5863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5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86255</xdr:rowOff>
    </xdr:from>
    <xdr:to>
      <xdr:col>36</xdr:col>
      <xdr:colOff>165100</xdr:colOff>
      <xdr:row>79</xdr:row>
      <xdr:rowOff>16405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7532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5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19715</xdr:rowOff>
    </xdr:from>
    <xdr:to>
      <xdr:col>55</xdr:col>
      <xdr:colOff>0</xdr:colOff>
      <xdr:row>98</xdr:row>
      <xdr:rowOff>62987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21815"/>
          <a:ext cx="838200" cy="4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50516</xdr:rowOff>
    </xdr:from>
    <xdr:to>
      <xdr:col>50</xdr:col>
      <xdr:colOff>114300</xdr:colOff>
      <xdr:row>98</xdr:row>
      <xdr:rowOff>62987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52616"/>
          <a:ext cx="889000" cy="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16863</xdr:rowOff>
    </xdr:from>
    <xdr:to>
      <xdr:col>45</xdr:col>
      <xdr:colOff>177800</xdr:colOff>
      <xdr:row>98</xdr:row>
      <xdr:rowOff>50516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18963"/>
          <a:ext cx="889000" cy="3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16863</xdr:rowOff>
    </xdr:from>
    <xdr:to>
      <xdr:col>41</xdr:col>
      <xdr:colOff>50800</xdr:colOff>
      <xdr:row>98</xdr:row>
      <xdr:rowOff>51462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18963"/>
          <a:ext cx="889000" cy="3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140365</xdr:rowOff>
    </xdr:from>
    <xdr:to>
      <xdr:col>55</xdr:col>
      <xdr:colOff>50800</xdr:colOff>
      <xdr:row>98</xdr:row>
      <xdr:rowOff>70515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7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55292</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68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12187</xdr:rowOff>
    </xdr:from>
    <xdr:to>
      <xdr:col>50</xdr:col>
      <xdr:colOff>165100</xdr:colOff>
      <xdr:row>98</xdr:row>
      <xdr:rowOff>113787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104914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0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171166</xdr:rowOff>
    </xdr:from>
    <xdr:to>
      <xdr:col>46</xdr:col>
      <xdr:colOff>38100</xdr:colOff>
      <xdr:row>98</xdr:row>
      <xdr:rowOff>101316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0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92443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9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137513</xdr:rowOff>
    </xdr:from>
    <xdr:to>
      <xdr:col>41</xdr:col>
      <xdr:colOff>101600</xdr:colOff>
      <xdr:row>98</xdr:row>
      <xdr:rowOff>67663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6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58790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6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662</xdr:rowOff>
    </xdr:from>
    <xdr:to>
      <xdr:col>36</xdr:col>
      <xdr:colOff>165100</xdr:colOff>
      <xdr:row>98</xdr:row>
      <xdr:rowOff>102262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93389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9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157174</xdr:rowOff>
    </xdr:from>
    <xdr:to>
      <xdr:col>85</xdr:col>
      <xdr:colOff>127000</xdr:colOff>
      <xdr:row>37</xdr:row>
      <xdr:rowOff>110814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329374"/>
          <a:ext cx="838200" cy="12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6867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110814</xdr:rowOff>
    </xdr:from>
    <xdr:to>
      <xdr:col>81</xdr:col>
      <xdr:colOff>50800</xdr:colOff>
      <xdr:row>38</xdr:row>
      <xdr:rowOff>99206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454464"/>
          <a:ext cx="889000" cy="15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128381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64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82646</xdr:rowOff>
    </xdr:from>
    <xdr:to>
      <xdr:col>76</xdr:col>
      <xdr:colOff>114300</xdr:colOff>
      <xdr:row>38</xdr:row>
      <xdr:rowOff>99206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97746"/>
          <a:ext cx="889000" cy="1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143524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6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18331</xdr:rowOff>
    </xdr:from>
    <xdr:to>
      <xdr:col>71</xdr:col>
      <xdr:colOff>177800</xdr:colOff>
      <xdr:row>38</xdr:row>
      <xdr:rowOff>82646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33431"/>
          <a:ext cx="889000" cy="6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135509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65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121455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106374</xdr:rowOff>
    </xdr:from>
    <xdr:to>
      <xdr:col>85</xdr:col>
      <xdr:colOff>177800</xdr:colOff>
      <xdr:row>37</xdr:row>
      <xdr:rowOff>36524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27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129251</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13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60014</xdr:rowOff>
    </xdr:from>
    <xdr:to>
      <xdr:col>81</xdr:col>
      <xdr:colOff>101600</xdr:colOff>
      <xdr:row>37</xdr:row>
      <xdr:rowOff>161614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6691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617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48406</xdr:rowOff>
    </xdr:from>
    <xdr:to>
      <xdr:col>76</xdr:col>
      <xdr:colOff>165100</xdr:colOff>
      <xdr:row>38</xdr:row>
      <xdr:rowOff>150006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6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166533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33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31846</xdr:rowOff>
    </xdr:from>
    <xdr:to>
      <xdr:col>72</xdr:col>
      <xdr:colOff>38100</xdr:colOff>
      <xdr:row>38</xdr:row>
      <xdr:rowOff>133446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4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149973</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32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138982</xdr:rowOff>
    </xdr:from>
    <xdr:to>
      <xdr:col>67</xdr:col>
      <xdr:colOff>101600</xdr:colOff>
      <xdr:row>38</xdr:row>
      <xdr:rowOff>69132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85659</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25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8376</xdr:rowOff>
    </xdr:from>
    <xdr:to>
      <xdr:col>85</xdr:col>
      <xdr:colOff>127000</xdr:colOff>
      <xdr:row>78</xdr:row>
      <xdr:rowOff>9894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81476"/>
          <a:ext cx="8382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8376</xdr:rowOff>
    </xdr:from>
    <xdr:to>
      <xdr:col>81</xdr:col>
      <xdr:colOff>50800</xdr:colOff>
      <xdr:row>78</xdr:row>
      <xdr:rowOff>16962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81476"/>
          <a:ext cx="889000" cy="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16962</xdr:rowOff>
    </xdr:from>
    <xdr:to>
      <xdr:col>76</xdr:col>
      <xdr:colOff>114300</xdr:colOff>
      <xdr:row>78</xdr:row>
      <xdr:rowOff>21397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90062"/>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19481</xdr:rowOff>
    </xdr:from>
    <xdr:to>
      <xdr:col>71</xdr:col>
      <xdr:colOff>177800</xdr:colOff>
      <xdr:row>78</xdr:row>
      <xdr:rowOff>21397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392581"/>
          <a:ext cx="889000" cy="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130544</xdr:rowOff>
    </xdr:from>
    <xdr:to>
      <xdr:col>85</xdr:col>
      <xdr:colOff>177800</xdr:colOff>
      <xdr:row>78</xdr:row>
      <xdr:rowOff>60694</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45471</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4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129026</xdr:rowOff>
    </xdr:from>
    <xdr:to>
      <xdr:col>81</xdr:col>
      <xdr:colOff>101600</xdr:colOff>
      <xdr:row>78</xdr:row>
      <xdr:rowOff>59176</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3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50303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2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137612</xdr:rowOff>
    </xdr:from>
    <xdr:to>
      <xdr:col>76</xdr:col>
      <xdr:colOff>165100</xdr:colOff>
      <xdr:row>78</xdr:row>
      <xdr:rowOff>67762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3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58889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3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142047</xdr:rowOff>
    </xdr:from>
    <xdr:to>
      <xdr:col>72</xdr:col>
      <xdr:colOff>38100</xdr:colOff>
      <xdr:row>78</xdr:row>
      <xdr:rowOff>72197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4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63324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3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140131</xdr:rowOff>
    </xdr:from>
    <xdr:to>
      <xdr:col>67</xdr:col>
      <xdr:colOff>101600</xdr:colOff>
      <xdr:row>78</xdr:row>
      <xdr:rowOff>70281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4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61408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3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6871</xdr:rowOff>
    </xdr:from>
    <xdr:to>
      <xdr:col>85</xdr:col>
      <xdr:colOff>127000</xdr:colOff>
      <xdr:row>99</xdr:row>
      <xdr:rowOff>18627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980421"/>
          <a:ext cx="8382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3944</xdr:rowOff>
    </xdr:from>
    <xdr:to>
      <xdr:col>81</xdr:col>
      <xdr:colOff>50800</xdr:colOff>
      <xdr:row>99</xdr:row>
      <xdr:rowOff>6871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977494"/>
          <a:ext cx="8890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74324</xdr:rowOff>
    </xdr:from>
    <xdr:to>
      <xdr:col>76</xdr:col>
      <xdr:colOff>114300</xdr:colOff>
      <xdr:row>99</xdr:row>
      <xdr:rowOff>3944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76424"/>
          <a:ext cx="889000" cy="10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74324</xdr:rowOff>
    </xdr:from>
    <xdr:to>
      <xdr:col>71</xdr:col>
      <xdr:colOff>177800</xdr:colOff>
      <xdr:row>99</xdr:row>
      <xdr:rowOff>47639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76424"/>
          <a:ext cx="889000" cy="14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139277</xdr:rowOff>
    </xdr:from>
    <xdr:to>
      <xdr:col>85</xdr:col>
      <xdr:colOff>177800</xdr:colOff>
      <xdr:row>99</xdr:row>
      <xdr:rowOff>69427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4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54204</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127521</xdr:rowOff>
    </xdr:from>
    <xdr:to>
      <xdr:col>81</xdr:col>
      <xdr:colOff>101600</xdr:colOff>
      <xdr:row>99</xdr:row>
      <xdr:rowOff>57671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2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48798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2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124594</xdr:rowOff>
    </xdr:from>
    <xdr:to>
      <xdr:col>76</xdr:col>
      <xdr:colOff>165100</xdr:colOff>
      <xdr:row>99</xdr:row>
      <xdr:rowOff>54744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92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45871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70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23524</xdr:rowOff>
    </xdr:from>
    <xdr:to>
      <xdr:col>72</xdr:col>
      <xdr:colOff>38100</xdr:colOff>
      <xdr:row>98</xdr:row>
      <xdr:rowOff>125124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2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116251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1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168289</xdr:rowOff>
    </xdr:from>
    <xdr:to>
      <xdr:col>67</xdr:col>
      <xdr:colOff>101600</xdr:colOff>
      <xdr:row>99</xdr:row>
      <xdr:rowOff>98439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7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89566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6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168321</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9769521"/>
          <a:ext cx="889000" cy="31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168321</xdr:rowOff>
    </xdr:from>
    <xdr:to>
      <xdr:col>107</xdr:col>
      <xdr:colOff>50800</xdr:colOff>
      <xdr:row>58</xdr:row>
      <xdr:rowOff>46065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9769521"/>
          <a:ext cx="889000" cy="22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91307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86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46065</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9990165"/>
          <a:ext cx="889000" cy="9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117521</xdr:rowOff>
    </xdr:from>
    <xdr:to>
      <xdr:col>107</xdr:col>
      <xdr:colOff>101600</xdr:colOff>
      <xdr:row>57</xdr:row>
      <xdr:rowOff>47671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71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64198</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67111" y="949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166715</xdr:rowOff>
    </xdr:from>
    <xdr:to>
      <xdr:col>102</xdr:col>
      <xdr:colOff>165100</xdr:colOff>
      <xdr:row>58</xdr:row>
      <xdr:rowOff>96865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87992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03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128172</xdr:rowOff>
    </xdr:from>
    <xdr:to>
      <xdr:col>116</xdr:col>
      <xdr:colOff>63500</xdr:colOff>
      <xdr:row>76</xdr:row>
      <xdr:rowOff>23816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986922"/>
          <a:ext cx="838200" cy="6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128172</xdr:rowOff>
    </xdr:from>
    <xdr:to>
      <xdr:col>111</xdr:col>
      <xdr:colOff>177800</xdr:colOff>
      <xdr:row>76</xdr:row>
      <xdr:rowOff>80476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986922"/>
          <a:ext cx="889000" cy="12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80476</xdr:rowOff>
    </xdr:from>
    <xdr:to>
      <xdr:col>107</xdr:col>
      <xdr:colOff>50800</xdr:colOff>
      <xdr:row>76</xdr:row>
      <xdr:rowOff>86747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110676"/>
          <a:ext cx="889000" cy="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86747</xdr:rowOff>
    </xdr:from>
    <xdr:to>
      <xdr:col>102</xdr:col>
      <xdr:colOff>114300</xdr:colOff>
      <xdr:row>76</xdr:row>
      <xdr:rowOff>93490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116947"/>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144466</xdr:rowOff>
    </xdr:from>
    <xdr:to>
      <xdr:col>116</xdr:col>
      <xdr:colOff>114300</xdr:colOff>
      <xdr:row>76</xdr:row>
      <xdr:rowOff>74616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00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122893</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98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77372</xdr:rowOff>
    </xdr:from>
    <xdr:to>
      <xdr:col>112</xdr:col>
      <xdr:colOff>38100</xdr:colOff>
      <xdr:row>76</xdr:row>
      <xdr:rowOff>7522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93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170099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02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29676</xdr:rowOff>
    </xdr:from>
    <xdr:to>
      <xdr:col>107</xdr:col>
      <xdr:colOff>101600</xdr:colOff>
      <xdr:row>76</xdr:row>
      <xdr:rowOff>131276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05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122403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15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35947</xdr:rowOff>
    </xdr:from>
    <xdr:to>
      <xdr:col>102</xdr:col>
      <xdr:colOff>165100</xdr:colOff>
      <xdr:row>76</xdr:row>
      <xdr:rowOff>137547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06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128674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15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42690</xdr:rowOff>
    </xdr:from>
    <xdr:to>
      <xdr:col>98</xdr:col>
      <xdr:colOff>38100</xdr:colOff>
      <xdr:row>76</xdr:row>
      <xdr:rowOff>144290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07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135417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16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人件費、補助費、災害復旧費以外の項目において類似団体平均を下回っている。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人件費については、定員適正化計画に基づき職員定数の適正化を進めているものの、町の面積が広いため行政の効率化が難しいことや、人口減少が著しいため類似団体平均を上回っている。また、会計年度任用職員の勤勉手当の支給開始に伴い人件費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補助費については、第三セクターへの補助金や一部事務組合（消防や病院）、ごみ処理委託への負担金等が高い水準で推移していることことで類似団体平均を上回っている。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災害復旧事業費については、令和５年台風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号により被災し、復旧に掛かる費用が前年度に引き続き発生していることが要因である。</a:t>
          </a:r>
        </a:p>
        <a:p>
          <a:r>
            <a:rPr kumimoji="1" lang="ja-JP" altLang="en-US" sz="1300">
              <a:latin typeface="ＭＳ Ｐゴシック" panose="020B0600070205080204" pitchFamily="50" charset="-128"/>
              <a:ea typeface="ＭＳ Ｐゴシック" panose="020B0600070205080204" pitchFamily="50" charset="-128"/>
            </a:rPr>
            <a:t>全体的に低水準を維持しているものの、人件費が類似団体平均と比較しても上回っていることや、近年の台風災害に伴う公債費の増加が予想される。正規職員の定員管理の適正化に引き続き努めるとともに、地方債の新規発行額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千葉県大多喜町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8,005
7,895
129.87
7,501,648
6,852,098
331,651
3,594,276
4,042,708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164211</xdr:rowOff>
    </xdr:from>
    <xdr:to>
      <xdr:col>24</xdr:col>
      <xdr:colOff>63500</xdr:colOff>
      <xdr:row>37</xdr:row>
      <xdr:rowOff>22352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36411"/>
          <a:ext cx="838200" cy="2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22352</xdr:rowOff>
    </xdr:from>
    <xdr:to>
      <xdr:col>19</xdr:col>
      <xdr:colOff>177800</xdr:colOff>
      <xdr:row>37</xdr:row>
      <xdr:rowOff>42291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66002"/>
          <a:ext cx="889000" cy="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42291</xdr:rowOff>
    </xdr:from>
    <xdr:to>
      <xdr:col>15</xdr:col>
      <xdr:colOff>50800</xdr:colOff>
      <xdr:row>37</xdr:row>
      <xdr:rowOff>54991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85941"/>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54991</xdr:rowOff>
    </xdr:from>
    <xdr:to>
      <xdr:col>10</xdr:col>
      <xdr:colOff>114300</xdr:colOff>
      <xdr:row>37</xdr:row>
      <xdr:rowOff>58166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98641"/>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113411</xdr:rowOff>
    </xdr:from>
    <xdr:to>
      <xdr:col>24</xdr:col>
      <xdr:colOff>114300</xdr:colOff>
      <xdr:row>37</xdr:row>
      <xdr:rowOff>43561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8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91838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6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143002</xdr:rowOff>
    </xdr:from>
    <xdr:to>
      <xdr:col>20</xdr:col>
      <xdr:colOff>38100</xdr:colOff>
      <xdr:row>37</xdr:row>
      <xdr:rowOff>73152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64279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0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162941</xdr:rowOff>
    </xdr:from>
    <xdr:to>
      <xdr:col>15</xdr:col>
      <xdr:colOff>101600</xdr:colOff>
      <xdr:row>37</xdr:row>
      <xdr:rowOff>93091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3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84218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2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4191</xdr:rowOff>
    </xdr:from>
    <xdr:to>
      <xdr:col>10</xdr:col>
      <xdr:colOff>165100</xdr:colOff>
      <xdr:row>37</xdr:row>
      <xdr:rowOff>105791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96918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4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7366</xdr:rowOff>
    </xdr:from>
    <xdr:to>
      <xdr:col>6</xdr:col>
      <xdr:colOff>38100</xdr:colOff>
      <xdr:row>37</xdr:row>
      <xdr:rowOff>108966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5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100093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77329</xdr:rowOff>
    </xdr:from>
    <xdr:to>
      <xdr:col>24</xdr:col>
      <xdr:colOff>63500</xdr:colOff>
      <xdr:row>57</xdr:row>
      <xdr:rowOff>106820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49979"/>
          <a:ext cx="838200" cy="2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21697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4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106820</xdr:rowOff>
    </xdr:from>
    <xdr:to>
      <xdr:col>19</xdr:col>
      <xdr:colOff>177800</xdr:colOff>
      <xdr:row>57</xdr:row>
      <xdr:rowOff>109718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79470"/>
          <a:ext cx="889000" cy="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109718</xdr:rowOff>
    </xdr:from>
    <xdr:to>
      <xdr:col>15</xdr:col>
      <xdr:colOff>50800</xdr:colOff>
      <xdr:row>57</xdr:row>
      <xdr:rowOff>133330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82368"/>
          <a:ext cx="889000" cy="2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64511</xdr:rowOff>
    </xdr:from>
    <xdr:to>
      <xdr:col>10</xdr:col>
      <xdr:colOff>114300</xdr:colOff>
      <xdr:row>57</xdr:row>
      <xdr:rowOff>133330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37161"/>
          <a:ext cx="889000" cy="6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26529</xdr:rowOff>
    </xdr:from>
    <xdr:to>
      <xdr:col>24</xdr:col>
      <xdr:colOff>114300</xdr:colOff>
      <xdr:row>57</xdr:row>
      <xdr:rowOff>128129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49406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50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56020</xdr:rowOff>
    </xdr:from>
    <xdr:to>
      <xdr:col>20</xdr:col>
      <xdr:colOff>38100</xdr:colOff>
      <xdr:row>57</xdr:row>
      <xdr:rowOff>157620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148747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2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58918</xdr:rowOff>
    </xdr:from>
    <xdr:to>
      <xdr:col>15</xdr:col>
      <xdr:colOff>101600</xdr:colOff>
      <xdr:row>57</xdr:row>
      <xdr:rowOff>160518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3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151645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2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82530</xdr:rowOff>
    </xdr:from>
    <xdr:to>
      <xdr:col>10</xdr:col>
      <xdr:colOff>165100</xdr:colOff>
      <xdr:row>58</xdr:row>
      <xdr:rowOff>12680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3807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4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13711</xdr:rowOff>
    </xdr:from>
    <xdr:to>
      <xdr:col>6</xdr:col>
      <xdr:colOff>38100</xdr:colOff>
      <xdr:row>57</xdr:row>
      <xdr:rowOff>115311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8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106438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7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87370</xdr:rowOff>
    </xdr:from>
    <xdr:to>
      <xdr:col>24</xdr:col>
      <xdr:colOff>63500</xdr:colOff>
      <xdr:row>77</xdr:row>
      <xdr:rowOff>92151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89020"/>
          <a:ext cx="838200" cy="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92151</xdr:rowOff>
    </xdr:from>
    <xdr:to>
      <xdr:col>19</xdr:col>
      <xdr:colOff>177800</xdr:colOff>
      <xdr:row>77</xdr:row>
      <xdr:rowOff>138249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93801"/>
          <a:ext cx="889000" cy="4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111331</xdr:rowOff>
    </xdr:from>
    <xdr:to>
      <xdr:col>15</xdr:col>
      <xdr:colOff>50800</xdr:colOff>
      <xdr:row>77</xdr:row>
      <xdr:rowOff>138249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12981"/>
          <a:ext cx="889000" cy="2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111331</xdr:rowOff>
    </xdr:from>
    <xdr:to>
      <xdr:col>10</xdr:col>
      <xdr:colOff>114300</xdr:colOff>
      <xdr:row>78</xdr:row>
      <xdr:rowOff>64959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12981"/>
          <a:ext cx="889000" cy="12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36570</xdr:rowOff>
    </xdr:from>
    <xdr:to>
      <xdr:col>24</xdr:col>
      <xdr:colOff>114300</xdr:colOff>
      <xdr:row>77</xdr:row>
      <xdr:rowOff>138170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3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122947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53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41351</xdr:rowOff>
    </xdr:from>
    <xdr:to>
      <xdr:col>20</xdr:col>
      <xdr:colOff>38100</xdr:colOff>
      <xdr:row>77</xdr:row>
      <xdr:rowOff>142951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4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134078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3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87449</xdr:rowOff>
    </xdr:from>
    <xdr:to>
      <xdr:col>15</xdr:col>
      <xdr:colOff>101600</xdr:colOff>
      <xdr:row>78</xdr:row>
      <xdr:rowOff>17599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8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8726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8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60531</xdr:rowOff>
    </xdr:from>
    <xdr:to>
      <xdr:col>10</xdr:col>
      <xdr:colOff>165100</xdr:colOff>
      <xdr:row>77</xdr:row>
      <xdr:rowOff>162131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6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5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14159</xdr:rowOff>
    </xdr:from>
    <xdr:to>
      <xdr:col>6</xdr:col>
      <xdr:colOff>38100</xdr:colOff>
      <xdr:row>78</xdr:row>
      <xdr:rowOff>115759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8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106886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79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106049</xdr:rowOff>
    </xdr:from>
    <xdr:to>
      <xdr:col>24</xdr:col>
      <xdr:colOff>63500</xdr:colOff>
      <xdr:row>98</xdr:row>
      <xdr:rowOff>107772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08149"/>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107772</xdr:rowOff>
    </xdr:from>
    <xdr:to>
      <xdr:col>19</xdr:col>
      <xdr:colOff>177800</xdr:colOff>
      <xdr:row>98</xdr:row>
      <xdr:rowOff>108544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09872"/>
          <a:ext cx="889000" cy="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102952</xdr:rowOff>
    </xdr:from>
    <xdr:to>
      <xdr:col>15</xdr:col>
      <xdr:colOff>50800</xdr:colOff>
      <xdr:row>98</xdr:row>
      <xdr:rowOff>108544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05052"/>
          <a:ext cx="889000" cy="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102952</xdr:rowOff>
    </xdr:from>
    <xdr:to>
      <xdr:col>10</xdr:col>
      <xdr:colOff>114300</xdr:colOff>
      <xdr:row>98</xdr:row>
      <xdr:rowOff>110902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05052"/>
          <a:ext cx="889000" cy="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55249</xdr:rowOff>
    </xdr:from>
    <xdr:to>
      <xdr:col>24</xdr:col>
      <xdr:colOff>114300</xdr:colOff>
      <xdr:row>98</xdr:row>
      <xdr:rowOff>156849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5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56972</xdr:rowOff>
    </xdr:from>
    <xdr:to>
      <xdr:col>20</xdr:col>
      <xdr:colOff>38100</xdr:colOff>
      <xdr:row>98</xdr:row>
      <xdr:rowOff>158572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5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149699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5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57744</xdr:rowOff>
    </xdr:from>
    <xdr:to>
      <xdr:col>15</xdr:col>
      <xdr:colOff>101600</xdr:colOff>
      <xdr:row>98</xdr:row>
      <xdr:rowOff>159344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150471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52152</xdr:rowOff>
    </xdr:from>
    <xdr:to>
      <xdr:col>10</xdr:col>
      <xdr:colOff>165100</xdr:colOff>
      <xdr:row>98</xdr:row>
      <xdr:rowOff>153752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5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144879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4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60102</xdr:rowOff>
    </xdr:from>
    <xdr:to>
      <xdr:col>6</xdr:col>
      <xdr:colOff>38100</xdr:colOff>
      <xdr:row>98</xdr:row>
      <xdr:rowOff>161702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152829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58867</xdr:rowOff>
    </xdr:from>
    <xdr:to>
      <xdr:col>55</xdr:col>
      <xdr:colOff>0</xdr:colOff>
      <xdr:row>58</xdr:row>
      <xdr:rowOff>61141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02967"/>
          <a:ext cx="838200" cy="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58867</xdr:rowOff>
    </xdr:from>
    <xdr:to>
      <xdr:col>50</xdr:col>
      <xdr:colOff>114300</xdr:colOff>
      <xdr:row>58</xdr:row>
      <xdr:rowOff>87907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02967"/>
          <a:ext cx="889000" cy="2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87907</xdr:rowOff>
    </xdr:from>
    <xdr:to>
      <xdr:col>45</xdr:col>
      <xdr:colOff>177800</xdr:colOff>
      <xdr:row>58</xdr:row>
      <xdr:rowOff>101345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32007"/>
          <a:ext cx="889000" cy="1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101345</xdr:rowOff>
    </xdr:from>
    <xdr:to>
      <xdr:col>41</xdr:col>
      <xdr:colOff>50800</xdr:colOff>
      <xdr:row>58</xdr:row>
      <xdr:rowOff>102701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45445"/>
          <a:ext cx="889000" cy="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10341</xdr:rowOff>
    </xdr:from>
    <xdr:to>
      <xdr:col>55</xdr:col>
      <xdr:colOff>50800</xdr:colOff>
      <xdr:row>58</xdr:row>
      <xdr:rowOff>111941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5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160218</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3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8067</xdr:rowOff>
    </xdr:from>
    <xdr:to>
      <xdr:col>50</xdr:col>
      <xdr:colOff>165100</xdr:colOff>
      <xdr:row>58</xdr:row>
      <xdr:rowOff>109667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5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100794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4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37107</xdr:rowOff>
    </xdr:from>
    <xdr:to>
      <xdr:col>46</xdr:col>
      <xdr:colOff>38100</xdr:colOff>
      <xdr:row>58</xdr:row>
      <xdr:rowOff>138707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8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129834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7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50545</xdr:rowOff>
    </xdr:from>
    <xdr:to>
      <xdr:col>41</xdr:col>
      <xdr:colOff>101600</xdr:colOff>
      <xdr:row>58</xdr:row>
      <xdr:rowOff>152145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9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143272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8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51901</xdr:rowOff>
    </xdr:from>
    <xdr:to>
      <xdr:col>36</xdr:col>
      <xdr:colOff>165100</xdr:colOff>
      <xdr:row>58</xdr:row>
      <xdr:rowOff>153501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9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144628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8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98050</xdr:rowOff>
    </xdr:from>
    <xdr:to>
      <xdr:col>55</xdr:col>
      <xdr:colOff>0</xdr:colOff>
      <xdr:row>78</xdr:row>
      <xdr:rowOff>156144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71150"/>
          <a:ext cx="838200" cy="5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98050</xdr:rowOff>
    </xdr:from>
    <xdr:to>
      <xdr:col>50</xdr:col>
      <xdr:colOff>114300</xdr:colOff>
      <xdr:row>78</xdr:row>
      <xdr:rowOff>149499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71150"/>
          <a:ext cx="889000" cy="5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133223</xdr:rowOff>
    </xdr:from>
    <xdr:to>
      <xdr:col>45</xdr:col>
      <xdr:colOff>177800</xdr:colOff>
      <xdr:row>78</xdr:row>
      <xdr:rowOff>149499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06323"/>
          <a:ext cx="889000" cy="1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127977</xdr:rowOff>
    </xdr:from>
    <xdr:to>
      <xdr:col>41</xdr:col>
      <xdr:colOff>50800</xdr:colOff>
      <xdr:row>78</xdr:row>
      <xdr:rowOff>133223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01077"/>
          <a:ext cx="889000" cy="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105344</xdr:rowOff>
    </xdr:from>
    <xdr:to>
      <xdr:col>55</xdr:col>
      <xdr:colOff>50800</xdr:colOff>
      <xdr:row>79</xdr:row>
      <xdr:rowOff>35494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7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20271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9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47250</xdr:rowOff>
    </xdr:from>
    <xdr:to>
      <xdr:col>50</xdr:col>
      <xdr:colOff>165100</xdr:colOff>
      <xdr:row>78</xdr:row>
      <xdr:rowOff>148850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139977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1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98699</xdr:rowOff>
    </xdr:from>
    <xdr:to>
      <xdr:col>46</xdr:col>
      <xdr:colOff>38100</xdr:colOff>
      <xdr:row>79</xdr:row>
      <xdr:rowOff>28849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7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19976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82423</xdr:rowOff>
    </xdr:from>
    <xdr:to>
      <xdr:col>41</xdr:col>
      <xdr:colOff>101600</xdr:colOff>
      <xdr:row>79</xdr:row>
      <xdr:rowOff>12573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5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3700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4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77177</xdr:rowOff>
    </xdr:from>
    <xdr:to>
      <xdr:col>36</xdr:col>
      <xdr:colOff>165100</xdr:colOff>
      <xdr:row>79</xdr:row>
      <xdr:rowOff>7327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5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169904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4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108601</xdr:rowOff>
    </xdr:from>
    <xdr:to>
      <xdr:col>55</xdr:col>
      <xdr:colOff>0</xdr:colOff>
      <xdr:row>97</xdr:row>
      <xdr:rowOff>137962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39251"/>
          <a:ext cx="838200" cy="2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116849</xdr:rowOff>
    </xdr:from>
    <xdr:to>
      <xdr:col>50</xdr:col>
      <xdr:colOff>114300</xdr:colOff>
      <xdr:row>97</xdr:row>
      <xdr:rowOff>137962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47499"/>
          <a:ext cx="8890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116849</xdr:rowOff>
    </xdr:from>
    <xdr:to>
      <xdr:col>45</xdr:col>
      <xdr:colOff>177800</xdr:colOff>
      <xdr:row>98</xdr:row>
      <xdr:rowOff>3198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47499"/>
          <a:ext cx="889000" cy="5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148665</xdr:rowOff>
    </xdr:from>
    <xdr:to>
      <xdr:col>41</xdr:col>
      <xdr:colOff>50800</xdr:colOff>
      <xdr:row>98</xdr:row>
      <xdr:rowOff>3198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79315"/>
          <a:ext cx="889000" cy="2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57801</xdr:rowOff>
    </xdr:from>
    <xdr:to>
      <xdr:col>55</xdr:col>
      <xdr:colOff>50800</xdr:colOff>
      <xdr:row>97</xdr:row>
      <xdr:rowOff>159401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144178</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0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87162</xdr:rowOff>
    </xdr:from>
    <xdr:to>
      <xdr:col>50</xdr:col>
      <xdr:colOff>165100</xdr:colOff>
      <xdr:row>98</xdr:row>
      <xdr:rowOff>17312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1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8439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1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66049</xdr:rowOff>
    </xdr:from>
    <xdr:to>
      <xdr:col>46</xdr:col>
      <xdr:colOff>38100</xdr:colOff>
      <xdr:row>97</xdr:row>
      <xdr:rowOff>167649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9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158776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8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123848</xdr:rowOff>
    </xdr:from>
    <xdr:to>
      <xdr:col>41</xdr:col>
      <xdr:colOff>101600</xdr:colOff>
      <xdr:row>98</xdr:row>
      <xdr:rowOff>53998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45125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4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97865</xdr:rowOff>
    </xdr:from>
    <xdr:to>
      <xdr:col>36</xdr:col>
      <xdr:colOff>165100</xdr:colOff>
      <xdr:row>98</xdr:row>
      <xdr:rowOff>28015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19142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2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27479</xdr:rowOff>
    </xdr:from>
    <xdr:to>
      <xdr:col>85</xdr:col>
      <xdr:colOff>127000</xdr:colOff>
      <xdr:row>37</xdr:row>
      <xdr:rowOff>79361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71129"/>
          <a:ext cx="838200" cy="5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73101</xdr:rowOff>
    </xdr:from>
    <xdr:to>
      <xdr:col>81</xdr:col>
      <xdr:colOff>50800</xdr:colOff>
      <xdr:row>37</xdr:row>
      <xdr:rowOff>79361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16751"/>
          <a:ext cx="889000" cy="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165575</xdr:rowOff>
    </xdr:from>
    <xdr:to>
      <xdr:col>76</xdr:col>
      <xdr:colOff>114300</xdr:colOff>
      <xdr:row>37</xdr:row>
      <xdr:rowOff>73101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337775"/>
          <a:ext cx="889000" cy="7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165575</xdr:rowOff>
    </xdr:from>
    <xdr:to>
      <xdr:col>71</xdr:col>
      <xdr:colOff>177800</xdr:colOff>
      <xdr:row>37</xdr:row>
      <xdr:rowOff>109362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337775"/>
          <a:ext cx="889000" cy="11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148129</xdr:rowOff>
    </xdr:from>
    <xdr:to>
      <xdr:col>85</xdr:col>
      <xdr:colOff>177800</xdr:colOff>
      <xdr:row>37</xdr:row>
      <xdr:rowOff>78279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2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126556</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9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28561</xdr:rowOff>
    </xdr:from>
    <xdr:to>
      <xdr:col>81</xdr:col>
      <xdr:colOff>101600</xdr:colOff>
      <xdr:row>37</xdr:row>
      <xdr:rowOff>130161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7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121288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6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22301</xdr:rowOff>
    </xdr:from>
    <xdr:to>
      <xdr:col>76</xdr:col>
      <xdr:colOff>165100</xdr:colOff>
      <xdr:row>37</xdr:row>
      <xdr:rowOff>123901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6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115028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5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114775</xdr:rowOff>
    </xdr:from>
    <xdr:to>
      <xdr:col>72</xdr:col>
      <xdr:colOff>38100</xdr:colOff>
      <xdr:row>37</xdr:row>
      <xdr:rowOff>44925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28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61452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0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58562</xdr:rowOff>
    </xdr:from>
    <xdr:to>
      <xdr:col>67</xdr:col>
      <xdr:colOff>101600</xdr:colOff>
      <xdr:row>37</xdr:row>
      <xdr:rowOff>160162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0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151289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9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168122</xdr:rowOff>
    </xdr:from>
    <xdr:to>
      <xdr:col>85</xdr:col>
      <xdr:colOff>127000</xdr:colOff>
      <xdr:row>58</xdr:row>
      <xdr:rowOff>66561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940772"/>
          <a:ext cx="838200" cy="6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66561</xdr:rowOff>
    </xdr:from>
    <xdr:to>
      <xdr:col>81</xdr:col>
      <xdr:colOff>50800</xdr:colOff>
      <xdr:row>58</xdr:row>
      <xdr:rowOff>77984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10010661"/>
          <a:ext cx="889000" cy="1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64132</xdr:rowOff>
    </xdr:from>
    <xdr:to>
      <xdr:col>76</xdr:col>
      <xdr:colOff>114300</xdr:colOff>
      <xdr:row>58</xdr:row>
      <xdr:rowOff>77984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10008232"/>
          <a:ext cx="889000" cy="1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64132</xdr:rowOff>
    </xdr:from>
    <xdr:to>
      <xdr:col>71</xdr:col>
      <xdr:colOff>177800</xdr:colOff>
      <xdr:row>58</xdr:row>
      <xdr:rowOff>85169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10008232"/>
          <a:ext cx="889000" cy="2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117322</xdr:rowOff>
    </xdr:from>
    <xdr:to>
      <xdr:col>85</xdr:col>
      <xdr:colOff>177800</xdr:colOff>
      <xdr:row>58</xdr:row>
      <xdr:rowOff>47472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8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95749</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6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15761</xdr:rowOff>
    </xdr:from>
    <xdr:to>
      <xdr:col>81</xdr:col>
      <xdr:colOff>101600</xdr:colOff>
      <xdr:row>58</xdr:row>
      <xdr:rowOff>117361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5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108488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5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27184</xdr:rowOff>
    </xdr:from>
    <xdr:to>
      <xdr:col>76</xdr:col>
      <xdr:colOff>165100</xdr:colOff>
      <xdr:row>58</xdr:row>
      <xdr:rowOff>128784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7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119911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6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13332</xdr:rowOff>
    </xdr:from>
    <xdr:to>
      <xdr:col>72</xdr:col>
      <xdr:colOff>38100</xdr:colOff>
      <xdr:row>58</xdr:row>
      <xdr:rowOff>114932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5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106059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5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34369</xdr:rowOff>
    </xdr:from>
    <xdr:to>
      <xdr:col>67</xdr:col>
      <xdr:colOff>101600</xdr:colOff>
      <xdr:row>58</xdr:row>
      <xdr:rowOff>135969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7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127096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7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157175</xdr:rowOff>
    </xdr:from>
    <xdr:to>
      <xdr:col>85</xdr:col>
      <xdr:colOff>127000</xdr:colOff>
      <xdr:row>77</xdr:row>
      <xdr:rowOff>110813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187375"/>
          <a:ext cx="838200" cy="12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6867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7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110813</xdr:rowOff>
    </xdr:from>
    <xdr:to>
      <xdr:col>81</xdr:col>
      <xdr:colOff>50800</xdr:colOff>
      <xdr:row>78</xdr:row>
      <xdr:rowOff>99206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312463"/>
          <a:ext cx="889000" cy="15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128382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82646</xdr:rowOff>
    </xdr:from>
    <xdr:to>
      <xdr:col>76</xdr:col>
      <xdr:colOff>114300</xdr:colOff>
      <xdr:row>78</xdr:row>
      <xdr:rowOff>99206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455746"/>
          <a:ext cx="889000" cy="1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143524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51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18332</xdr:rowOff>
    </xdr:from>
    <xdr:to>
      <xdr:col>71</xdr:col>
      <xdr:colOff>177800</xdr:colOff>
      <xdr:row>78</xdr:row>
      <xdr:rowOff>82646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391432"/>
          <a:ext cx="889000" cy="6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135509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0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121455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106375</xdr:rowOff>
    </xdr:from>
    <xdr:to>
      <xdr:col>85</xdr:col>
      <xdr:colOff>177800</xdr:colOff>
      <xdr:row>77</xdr:row>
      <xdr:rowOff>36525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1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129252</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298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60013</xdr:rowOff>
    </xdr:from>
    <xdr:to>
      <xdr:col>81</xdr:col>
      <xdr:colOff>101600</xdr:colOff>
      <xdr:row>77</xdr:row>
      <xdr:rowOff>161613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26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6690</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03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48406</xdr:rowOff>
    </xdr:from>
    <xdr:to>
      <xdr:col>76</xdr:col>
      <xdr:colOff>165100</xdr:colOff>
      <xdr:row>78</xdr:row>
      <xdr:rowOff>150006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2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166533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196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31846</xdr:rowOff>
    </xdr:from>
    <xdr:to>
      <xdr:col>72</xdr:col>
      <xdr:colOff>38100</xdr:colOff>
      <xdr:row>78</xdr:row>
      <xdr:rowOff>133446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0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149973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18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138982</xdr:rowOff>
    </xdr:from>
    <xdr:to>
      <xdr:col>67</xdr:col>
      <xdr:colOff>101600</xdr:colOff>
      <xdr:row>78</xdr:row>
      <xdr:rowOff>69132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4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85659</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11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8376</xdr:rowOff>
    </xdr:from>
    <xdr:to>
      <xdr:col>85</xdr:col>
      <xdr:colOff>127000</xdr:colOff>
      <xdr:row>98</xdr:row>
      <xdr:rowOff>9894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810476"/>
          <a:ext cx="8382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8376</xdr:rowOff>
    </xdr:from>
    <xdr:to>
      <xdr:col>81</xdr:col>
      <xdr:colOff>50800</xdr:colOff>
      <xdr:row>98</xdr:row>
      <xdr:rowOff>16962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810476"/>
          <a:ext cx="889000" cy="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16962</xdr:rowOff>
    </xdr:from>
    <xdr:to>
      <xdr:col>76</xdr:col>
      <xdr:colOff>114300</xdr:colOff>
      <xdr:row>98</xdr:row>
      <xdr:rowOff>21397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819062"/>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19481</xdr:rowOff>
    </xdr:from>
    <xdr:to>
      <xdr:col>71</xdr:col>
      <xdr:colOff>177800</xdr:colOff>
      <xdr:row>98</xdr:row>
      <xdr:rowOff>21397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821581"/>
          <a:ext cx="889000" cy="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130544</xdr:rowOff>
    </xdr:from>
    <xdr:to>
      <xdr:col>85</xdr:col>
      <xdr:colOff>177800</xdr:colOff>
      <xdr:row>98</xdr:row>
      <xdr:rowOff>60694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6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45471</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7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129026</xdr:rowOff>
    </xdr:from>
    <xdr:to>
      <xdr:col>81</xdr:col>
      <xdr:colOff>101600</xdr:colOff>
      <xdr:row>98</xdr:row>
      <xdr:rowOff>59176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50303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137612</xdr:rowOff>
    </xdr:from>
    <xdr:to>
      <xdr:col>76</xdr:col>
      <xdr:colOff>165100</xdr:colOff>
      <xdr:row>98</xdr:row>
      <xdr:rowOff>67762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6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58889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6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142047</xdr:rowOff>
    </xdr:from>
    <xdr:to>
      <xdr:col>72</xdr:col>
      <xdr:colOff>38100</xdr:colOff>
      <xdr:row>98</xdr:row>
      <xdr:rowOff>72197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7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63324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6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140131</xdr:rowOff>
    </xdr:from>
    <xdr:to>
      <xdr:col>67</xdr:col>
      <xdr:colOff>101600</xdr:colOff>
      <xdr:row>98</xdr:row>
      <xdr:rowOff>70281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7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61408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6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総務費及び災害復旧費を除く全ての費用が類似団体を下回っており、コストが抑制されていると言える。</a:t>
          </a:r>
        </a:p>
        <a:p>
          <a:r>
            <a:rPr kumimoji="1" lang="ja-JP" altLang="en-US" sz="1300">
              <a:latin typeface="ＭＳ Ｐゴシック" panose="020B0600070205080204" pitchFamily="50" charset="-128"/>
              <a:ea typeface="ＭＳ Ｐゴシック" panose="020B0600070205080204" pitchFamily="50" charset="-128"/>
            </a:rPr>
            <a:t>総務費については、会計年度任用職員の勤勉手当の支給開始があったことや、国が主導で推進をしている業務システムの標準化による費用の増加が主な要因である。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災害復旧事業費については、令和５年台風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号により被災し、復旧に掛かる費用が前年度に引き続き発生していることが要因である。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千葉県大多喜町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年度は財政調整基金を取り崩した関係で、同基金残高の標準財政規模比が減少した。</a:t>
          </a:r>
        </a:p>
        <a:p>
          <a:r>
            <a:rPr kumimoji="1" lang="ja-JP" altLang="en-US" sz="1300">
              <a:latin typeface="ＭＳ Ｐゴシック" panose="020B0600070205080204" pitchFamily="50" charset="-128"/>
              <a:ea typeface="ＭＳ Ｐゴシック" panose="020B0600070205080204" pitchFamily="50" charset="-128"/>
            </a:rPr>
            <a:t>　財政調整基金の取り崩しによって実質収支額は増加したものの、実質単年度収支は以前としてマイナスとなっている。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千葉県大多喜町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令和４年度末をもって特別養護老人ホーム事業会計（公営企業会計）が廃止となり、全ての会計で赤字がない状況である。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年度末をもって水道事業会計（公営企業会計）が広域化による統合によって廃止された。</a:t>
          </a:r>
        </a:p>
        <a:p>
          <a:r>
            <a:rPr kumimoji="1" lang="ja-JP" altLang="en-US" sz="1300">
              <a:latin typeface="ＭＳ Ｐゴシック" panose="020B0600070205080204" pitchFamily="50" charset="-128"/>
              <a:ea typeface="ＭＳ Ｐゴシック" panose="020B0600070205080204" pitchFamily="50" charset="-128"/>
            </a:rPr>
            <a:t>　今後も引き続き、歳入の確保及び全ての会計で更なるコスト削減等の推進を図り、健全な財政運営に努める。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7501648</v>
      </c>
      <c r="BO4" s="436"/>
      <c r="BP4" s="436"/>
      <c r="BQ4" s="436"/>
      <c r="BR4" s="436"/>
      <c r="BS4" s="436"/>
      <c r="BT4" s="436"/>
      <c r="BU4" s="437"/>
      <c r="BV4" s="435">
        <v>6733713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9.1999999999999993</v>
      </c>
      <c r="CU4" s="576"/>
      <c r="CV4" s="576"/>
      <c r="CW4" s="576"/>
      <c r="CX4" s="576"/>
      <c r="CY4" s="576"/>
      <c r="CZ4" s="576"/>
      <c r="DA4" s="577"/>
      <c r="DB4" s="575">
        <v>6.7</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6852098</v>
      </c>
      <c r="BO5" s="407"/>
      <c r="BP5" s="407"/>
      <c r="BQ5" s="407"/>
      <c r="BR5" s="407"/>
      <c r="BS5" s="407"/>
      <c r="BT5" s="407"/>
      <c r="BU5" s="408"/>
      <c r="BV5" s="406">
        <v>6401070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93.5</v>
      </c>
      <c r="CU5" s="404"/>
      <c r="CV5" s="404"/>
      <c r="CW5" s="404"/>
      <c r="CX5" s="404"/>
      <c r="CY5" s="404"/>
      <c r="CZ5" s="404"/>
      <c r="DA5" s="405"/>
      <c r="DB5" s="403">
        <v>91.7</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649550</v>
      </c>
      <c r="BO6" s="407"/>
      <c r="BP6" s="407"/>
      <c r="BQ6" s="407"/>
      <c r="BR6" s="407"/>
      <c r="BS6" s="407"/>
      <c r="BT6" s="407"/>
      <c r="BU6" s="408"/>
      <c r="BV6" s="406">
        <v>332643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93.7</v>
      </c>
      <c r="CU6" s="550"/>
      <c r="CV6" s="550"/>
      <c r="CW6" s="550"/>
      <c r="CX6" s="550"/>
      <c r="CY6" s="550"/>
      <c r="CZ6" s="550"/>
      <c r="DA6" s="551"/>
      <c r="DB6" s="549">
        <v>92.2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317899</v>
      </c>
      <c r="BO7" s="407"/>
      <c r="BP7" s="407"/>
      <c r="BQ7" s="407"/>
      <c r="BR7" s="407"/>
      <c r="BS7" s="407"/>
      <c r="BT7" s="407"/>
      <c r="BU7" s="408"/>
      <c r="BV7" s="406">
        <v>96186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3594276</v>
      </c>
      <c r="CU7" s="407"/>
      <c r="CV7" s="407"/>
      <c r="CW7" s="407"/>
      <c r="CX7" s="407"/>
      <c r="CY7" s="407"/>
      <c r="CZ7" s="407"/>
      <c r="DA7" s="408"/>
      <c r="DB7" s="406">
        <v>3536103</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331651</v>
      </c>
      <c r="BO8" s="407"/>
      <c r="BP8" s="407"/>
      <c r="BQ8" s="407"/>
      <c r="BR8" s="407"/>
      <c r="BS8" s="407"/>
      <c r="BT8" s="407"/>
      <c r="BU8" s="408"/>
      <c r="BV8" s="406">
        <v>236457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v>
      </c>
      <c r="CU8" s="510"/>
      <c r="CV8" s="510"/>
      <c r="CW8" s="510"/>
      <c r="CX8" s="510"/>
      <c r="CY8" s="510"/>
      <c r="CZ8" s="510"/>
      <c r="DA8" s="511"/>
      <c r="DB8" s="509">
        <v>0.4</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8885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95194</v>
      </c>
      <c r="BO9" s="407"/>
      <c r="BP9" s="407"/>
      <c r="BQ9" s="407"/>
      <c r="BR9" s="407"/>
      <c r="BS9" s="407"/>
      <c r="BT9" s="407"/>
      <c r="BU9" s="408"/>
      <c r="BV9" s="406">
        <v>-204360</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9.3000000000000007</v>
      </c>
      <c r="CU9" s="404"/>
      <c r="CV9" s="404"/>
      <c r="CW9" s="404"/>
      <c r="CX9" s="404"/>
      <c r="CY9" s="404"/>
      <c r="CZ9" s="404"/>
      <c r="DA9" s="405"/>
      <c r="DB9" s="403">
        <v>10.3</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9843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0</v>
      </c>
      <c r="BO10" s="407"/>
      <c r="BP10" s="407"/>
      <c r="BQ10" s="407"/>
      <c r="BR10" s="407"/>
      <c r="BS10" s="407"/>
      <c r="BT10" s="407"/>
      <c r="BU10" s="408"/>
      <c r="BV10" s="406">
        <v>0</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8005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209889</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7895</v>
      </c>
      <c r="S13" s="494"/>
      <c r="T13" s="494"/>
      <c r="U13" s="494"/>
      <c r="V13" s="495"/>
      <c r="W13" s="496" t="s">
        <v>131</v>
      </c>
      <c r="X13" s="392"/>
      <c r="Y13" s="392"/>
      <c r="Z13" s="392"/>
      <c r="AA13" s="392"/>
      <c r="AB13" s="393"/>
      <c r="AC13" s="359">
        <v>301</v>
      </c>
      <c r="AD13" s="360"/>
      <c r="AE13" s="360"/>
      <c r="AF13" s="360"/>
      <c r="AG13" s="361"/>
      <c r="AH13" s="359">
        <v>376</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-114695</v>
      </c>
      <c r="BO13" s="407"/>
      <c r="BP13" s="407"/>
      <c r="BQ13" s="407"/>
      <c r="BR13" s="407"/>
      <c r="BS13" s="407"/>
      <c r="BT13" s="407"/>
      <c r="BU13" s="408"/>
      <c r="BV13" s="406">
        <v>-204360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3.9</v>
      </c>
      <c r="CU13" s="404"/>
      <c r="CV13" s="404"/>
      <c r="CW13" s="404"/>
      <c r="CX13" s="404"/>
      <c r="CY13" s="404"/>
      <c r="CZ13" s="404"/>
      <c r="DA13" s="405"/>
      <c r="DB13" s="403">
        <v>3.7</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8164</v>
      </c>
      <c r="S14" s="494"/>
      <c r="T14" s="494"/>
      <c r="U14" s="494"/>
      <c r="V14" s="495"/>
      <c r="W14" s="497"/>
      <c r="X14" s="395"/>
      <c r="Y14" s="395"/>
      <c r="Z14" s="395"/>
      <c r="AA14" s="395"/>
      <c r="AB14" s="396"/>
      <c r="AC14" s="486">
        <v>7.8</v>
      </c>
      <c r="AD14" s="487"/>
      <c r="AE14" s="487"/>
      <c r="AF14" s="487"/>
      <c r="AG14" s="488"/>
      <c r="AH14" s="486">
        <v>8.8000000000000007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8069</v>
      </c>
      <c r="S15" s="494"/>
      <c r="T15" s="494"/>
      <c r="U15" s="494"/>
      <c r="V15" s="495"/>
      <c r="W15" s="496" t="s">
        <v>137</v>
      </c>
      <c r="X15" s="392"/>
      <c r="Y15" s="392"/>
      <c r="Z15" s="392"/>
      <c r="AA15" s="392"/>
      <c r="AB15" s="393"/>
      <c r="AC15" s="359">
        <v>927</v>
      </c>
      <c r="AD15" s="360"/>
      <c r="AE15" s="360"/>
      <c r="AF15" s="360"/>
      <c r="AG15" s="361"/>
      <c r="AH15" s="359">
        <v>1034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1263159</v>
      </c>
      <c r="BO15" s="436"/>
      <c r="BP15" s="436"/>
      <c r="BQ15" s="436"/>
      <c r="BR15" s="436"/>
      <c r="BS15" s="436"/>
      <c r="BT15" s="436"/>
      <c r="BU15" s="437"/>
      <c r="BV15" s="435">
        <v>1268822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23.9</v>
      </c>
      <c r="AD16" s="487"/>
      <c r="AE16" s="487"/>
      <c r="AF16" s="487"/>
      <c r="AG16" s="488"/>
      <c r="AH16" s="486">
        <v>24.1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3255865</v>
      </c>
      <c r="BO16" s="407"/>
      <c r="BP16" s="407"/>
      <c r="BQ16" s="407"/>
      <c r="BR16" s="407"/>
      <c r="BS16" s="407"/>
      <c r="BT16" s="407"/>
      <c r="BU16" s="408"/>
      <c r="BV16" s="406">
        <v>3182268</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2646</v>
      </c>
      <c r="AD17" s="360"/>
      <c r="AE17" s="360"/>
      <c r="AF17" s="360"/>
      <c r="AG17" s="361"/>
      <c r="AH17" s="359">
        <v>2887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1591383</v>
      </c>
      <c r="BO17" s="407"/>
      <c r="BP17" s="407"/>
      <c r="BQ17" s="407"/>
      <c r="BR17" s="407"/>
      <c r="BS17" s="407"/>
      <c r="BT17" s="407"/>
      <c r="BU17" s="408"/>
      <c r="BV17" s="406">
        <v>1600133</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129.87</v>
      </c>
      <c r="M18" s="459"/>
      <c r="N18" s="459"/>
      <c r="O18" s="459"/>
      <c r="P18" s="459"/>
      <c r="Q18" s="459"/>
      <c r="R18" s="460"/>
      <c r="S18" s="460"/>
      <c r="T18" s="460"/>
      <c r="U18" s="460"/>
      <c r="V18" s="461"/>
      <c r="W18" s="477"/>
      <c r="X18" s="478"/>
      <c r="Y18" s="478"/>
      <c r="Z18" s="478"/>
      <c r="AA18" s="478"/>
      <c r="AB18" s="502"/>
      <c r="AC18" s="376">
        <v>68.3</v>
      </c>
      <c r="AD18" s="377"/>
      <c r="AE18" s="377"/>
      <c r="AF18" s="377"/>
      <c r="AG18" s="462"/>
      <c r="AH18" s="376">
        <v>67.2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3402665</v>
      </c>
      <c r="BO18" s="407"/>
      <c r="BP18" s="407"/>
      <c r="BQ18" s="407"/>
      <c r="BR18" s="407"/>
      <c r="BS18" s="407"/>
      <c r="BT18" s="407"/>
      <c r="BU18" s="408"/>
      <c r="BV18" s="406">
        <v>3264097</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68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4851875</v>
      </c>
      <c r="BO19" s="407"/>
      <c r="BP19" s="407"/>
      <c r="BQ19" s="407"/>
      <c r="BR19" s="407"/>
      <c r="BS19" s="407"/>
      <c r="BT19" s="407"/>
      <c r="BU19" s="408"/>
      <c r="BV19" s="406">
        <v>4533885</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3401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4042708</v>
      </c>
      <c r="BO22" s="436"/>
      <c r="BP22" s="436"/>
      <c r="BQ22" s="436"/>
      <c r="BR22" s="436"/>
      <c r="BS22" s="436"/>
      <c r="BT22" s="436"/>
      <c r="BU22" s="437"/>
      <c r="BV22" s="435">
        <v>4022271</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3998121</v>
      </c>
      <c r="BO23" s="407"/>
      <c r="BP23" s="407"/>
      <c r="BQ23" s="407"/>
      <c r="BR23" s="407"/>
      <c r="BS23" s="407"/>
      <c r="BT23" s="407"/>
      <c r="BU23" s="408"/>
      <c r="BV23" s="406">
        <v>3985759</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7610</v>
      </c>
      <c r="R24" s="360"/>
      <c r="S24" s="360"/>
      <c r="T24" s="360"/>
      <c r="U24" s="360"/>
      <c r="V24" s="361"/>
      <c r="W24" s="449"/>
      <c r="X24" s="386"/>
      <c r="Y24" s="387"/>
      <c r="Z24" s="362" t="s">
        <v>162</v>
      </c>
      <c r="AA24" s="363"/>
      <c r="AB24" s="363"/>
      <c r="AC24" s="363"/>
      <c r="AD24" s="363"/>
      <c r="AE24" s="363"/>
      <c r="AF24" s="363"/>
      <c r="AG24" s="364"/>
      <c r="AH24" s="359">
        <v>140</v>
      </c>
      <c r="AI24" s="360"/>
      <c r="AJ24" s="360"/>
      <c r="AK24" s="360"/>
      <c r="AL24" s="361"/>
      <c r="AM24" s="359">
        <v>418600</v>
      </c>
      <c r="AN24" s="360"/>
      <c r="AO24" s="360"/>
      <c r="AP24" s="360"/>
      <c r="AQ24" s="360"/>
      <c r="AR24" s="361"/>
      <c r="AS24" s="359">
        <v>2990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2273093</v>
      </c>
      <c r="BO24" s="407"/>
      <c r="BP24" s="407"/>
      <c r="BQ24" s="407"/>
      <c r="BR24" s="407"/>
      <c r="BS24" s="407"/>
      <c r="BT24" s="407"/>
      <c r="BU24" s="408"/>
      <c r="BV24" s="406">
        <v>2055453</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6150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298915</v>
      </c>
      <c r="BO25" s="436"/>
      <c r="BP25" s="436"/>
      <c r="BQ25" s="436"/>
      <c r="BR25" s="436"/>
      <c r="BS25" s="436"/>
      <c r="BT25" s="436"/>
      <c r="BU25" s="437"/>
      <c r="BV25" s="435">
        <v>262541</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5360</v>
      </c>
      <c r="R26" s="360"/>
      <c r="S26" s="360"/>
      <c r="T26" s="360"/>
      <c r="U26" s="360"/>
      <c r="V26" s="361"/>
      <c r="W26" s="449"/>
      <c r="X26" s="386"/>
      <c r="Y26" s="387"/>
      <c r="Z26" s="362" t="s">
        <v>168</v>
      </c>
      <c r="AA26" s="417"/>
      <c r="AB26" s="417"/>
      <c r="AC26" s="417"/>
      <c r="AD26" s="417"/>
      <c r="AE26" s="417"/>
      <c r="AF26" s="417"/>
      <c r="AG26" s="418"/>
      <c r="AH26" s="359">
        <v>3</v>
      </c>
      <c r="AI26" s="360"/>
      <c r="AJ26" s="360"/>
      <c r="AK26" s="360"/>
      <c r="AL26" s="361"/>
      <c r="AM26" s="359">
        <v>7257</v>
      </c>
      <c r="AN26" s="360"/>
      <c r="AO26" s="360"/>
      <c r="AP26" s="360"/>
      <c r="AQ26" s="360"/>
      <c r="AR26" s="361"/>
      <c r="AS26" s="359">
        <v>2419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2800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2340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809716</v>
      </c>
      <c r="BO28" s="436"/>
      <c r="BP28" s="436"/>
      <c r="BQ28" s="436"/>
      <c r="BR28" s="436"/>
      <c r="BS28" s="436"/>
      <c r="BT28" s="436"/>
      <c r="BU28" s="437"/>
      <c r="BV28" s="435">
        <v>1019605</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10</v>
      </c>
      <c r="M29" s="360"/>
      <c r="N29" s="360"/>
      <c r="O29" s="360"/>
      <c r="P29" s="361"/>
      <c r="Q29" s="359">
        <v>2090</v>
      </c>
      <c r="R29" s="360"/>
      <c r="S29" s="360"/>
      <c r="T29" s="360"/>
      <c r="U29" s="360"/>
      <c r="V29" s="361"/>
      <c r="W29" s="450"/>
      <c r="X29" s="451"/>
      <c r="Y29" s="452"/>
      <c r="Z29" s="362" t="s">
        <v>177</v>
      </c>
      <c r="AA29" s="363"/>
      <c r="AB29" s="363"/>
      <c r="AC29" s="363"/>
      <c r="AD29" s="363"/>
      <c r="AE29" s="363"/>
      <c r="AF29" s="363"/>
      <c r="AG29" s="364"/>
      <c r="AH29" s="359">
        <v>140</v>
      </c>
      <c r="AI29" s="360"/>
      <c r="AJ29" s="360"/>
      <c r="AK29" s="360"/>
      <c r="AL29" s="361"/>
      <c r="AM29" s="359">
        <v>418600</v>
      </c>
      <c r="AN29" s="360"/>
      <c r="AO29" s="360"/>
      <c r="AP29" s="360"/>
      <c r="AQ29" s="360"/>
      <c r="AR29" s="361"/>
      <c r="AS29" s="359">
        <v>2990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320468</v>
      </c>
      <c r="BO29" s="407"/>
      <c r="BP29" s="407"/>
      <c r="BQ29" s="407"/>
      <c r="BR29" s="407"/>
      <c r="BS29" s="407"/>
      <c r="BT29" s="407"/>
      <c r="BU29" s="408"/>
      <c r="BV29" s="406">
        <v>300258</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94.6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1838303</v>
      </c>
      <c r="BO30" s="441"/>
      <c r="BP30" s="441"/>
      <c r="BQ30" s="441"/>
      <c r="BR30" s="441"/>
      <c r="BS30" s="441"/>
      <c r="BT30" s="441"/>
      <c r="BU30" s="442"/>
      <c r="BV30" s="440">
        <v>2065499</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大多喜町水道事業会計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たけゆらの里おおたき</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鉄道経営対策事業基金特別会計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わくわくカンパニー大多喜</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千葉県市町村総合事務組合（千葉県市町村交通災害共済特別会計）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千葉県後期高齢者医療広域連合（一般会計）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千葉県後期高齢者医療広域連合（後期高齢者医療特別会計）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夷隅郡市広域市町村圏事務組合（一般会計）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国保国吉病院組合（国保国吉病院組合病院事業会計）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南房総広域水道企業団（水道用水供給事業会計）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夷隅環境衛生組合（一般会計）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FB3nB95NRkdx9RGL50BvdyDpMw1LPk6xCuKaw1IUHHFupi3u9zwTNMyTUBCmezJTWu1JZkVHzu/qlaejHe1rLQ==" saltValue="l2h7K/xgC/o+Kyzh9MV7L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531</v>
      </c>
      <c r="D34" s="1136"/>
      <c r="E34" s="1137"/>
      <c r="F34" s="32">
        <v>9.23</v>
      </c>
      <c r="G34" s="33">
        <v>11.15</v>
      </c>
      <c r="H34" s="33">
        <v>12.45</v>
      </c>
      <c r="I34" s="33">
        <v>6.68</v>
      </c>
      <c r="J34" s="34">
        <v>9.2200000000000006</v>
      </c>
      <c r="K34" s="22"/>
      <c r="L34" s="22"/>
      <c r="M34" s="22"/>
      <c r="N34" s="22"/>
      <c r="O34" s="22"/>
      <c r="P34" s="22"/>
    </row>
    <row r="35" spans="1:16" ht="39" customHeight="1" x14ac:dyDescent="0.2">
      <c r="A35" s="22"/>
      <c r="B35" s="35"/>
      <c r="C35" s="1132" t="s">
        <v>532</v>
      </c>
      <c r="D35" s="1132"/>
      <c r="E35" s="1133"/>
      <c r="F35" s="36">
        <v>7.88</v>
      </c>
      <c r="G35" s="37">
        <v>7.42</v>
      </c>
      <c r="H35" s="37">
        <v>7.06</v>
      </c>
      <c r="I35" s="37">
        <v>5.84</v>
      </c>
      <c r="J35" s="38">
        <v>5.14</v>
      </c>
      <c r="K35" s="22"/>
      <c r="L35" s="22"/>
      <c r="M35" s="22"/>
      <c r="N35" s="22"/>
      <c r="O35" s="22"/>
      <c r="P35" s="22"/>
    </row>
    <row r="36" spans="1:16" ht="39" customHeight="1" x14ac:dyDescent="0.2">
      <c r="A36" s="22"/>
      <c r="B36" s="35"/>
      <c r="C36" s="1132" t="s">
        <v>533</v>
      </c>
      <c r="D36" s="1132"/>
      <c r="E36" s="1133"/>
      <c r="F36" s="36">
        <v>1.77</v>
      </c>
      <c r="G36" s="37">
        <v>2</v>
      </c>
      <c r="H36" s="37">
        <v>2</v>
      </c>
      <c r="I36" s="37">
        <v>2.19</v>
      </c>
      <c r="J36" s="38">
        <v>1.86</v>
      </c>
      <c r="K36" s="22"/>
      <c r="L36" s="22"/>
      <c r="M36" s="22"/>
      <c r="N36" s="22"/>
      <c r="O36" s="22"/>
      <c r="P36" s="22"/>
    </row>
    <row r="37" spans="1:16" ht="39" customHeight="1" x14ac:dyDescent="0.2">
      <c r="A37" s="22"/>
      <c r="B37" s="35"/>
      <c r="C37" s="1132" t="s">
        <v>534</v>
      </c>
      <c r="D37" s="1132"/>
      <c r="E37" s="1133"/>
      <c r="F37" s="36">
        <v>3.28</v>
      </c>
      <c r="G37" s="37">
        <v>1.29</v>
      </c>
      <c r="H37" s="37">
        <v>0.88</v>
      </c>
      <c r="I37" s="37">
        <v>0.4</v>
      </c>
      <c r="J37" s="38">
        <v>0.47</v>
      </c>
      <c r="K37" s="22"/>
      <c r="L37" s="22"/>
      <c r="M37" s="22"/>
      <c r="N37" s="22"/>
      <c r="O37" s="22"/>
      <c r="P37" s="22"/>
    </row>
    <row r="38" spans="1:16" ht="39" customHeight="1" x14ac:dyDescent="0.2">
      <c r="A38" s="22"/>
      <c r="B38" s="35"/>
      <c r="C38" s="1132" t="s">
        <v>535</v>
      </c>
      <c r="D38" s="1132"/>
      <c r="E38" s="1133"/>
      <c r="F38" s="36">
        <v>0</v>
      </c>
      <c r="G38" s="37">
        <v>0</v>
      </c>
      <c r="H38" s="37">
        <v>0</v>
      </c>
      <c r="I38" s="37">
        <v>0</v>
      </c>
      <c r="J38" s="38">
        <v>0</v>
      </c>
      <c r="K38" s="22"/>
      <c r="L38" s="22"/>
      <c r="M38" s="22"/>
      <c r="N38" s="22"/>
      <c r="O38" s="22"/>
      <c r="P38" s="22"/>
    </row>
    <row r="39" spans="1:16" ht="39" customHeight="1" x14ac:dyDescent="0.2">
      <c r="A39" s="22"/>
      <c r="B39" s="35"/>
      <c r="C39" s="1132" t="s">
        <v>536</v>
      </c>
      <c r="D39" s="1132"/>
      <c r="E39" s="1133"/>
      <c r="F39" s="36">
        <v>0</v>
      </c>
      <c r="G39" s="37">
        <v>0</v>
      </c>
      <c r="H39" s="37">
        <v>0</v>
      </c>
      <c r="I39" s="37">
        <v>0</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485</v>
      </c>
      <c r="G42" s="37" t="s">
        <v>485</v>
      </c>
      <c r="H42" s="37" t="s">
        <v>538</v>
      </c>
      <c r="I42" s="37" t="s">
        <v>485</v>
      </c>
      <c r="J42" s="38" t="s">
        <v>485</v>
      </c>
      <c r="K42" s="22"/>
      <c r="L42" s="22"/>
      <c r="M42" s="22"/>
      <c r="N42" s="22"/>
      <c r="O42" s="22"/>
      <c r="P42" s="22"/>
    </row>
    <row r="43" spans="1:16" ht="39" customHeight="1" thickBot="1" x14ac:dyDescent="0.25">
      <c r="A43" s="22"/>
      <c r="B43" s="40"/>
      <c r="C43" s="1134" t="s">
        <v>539</v>
      </c>
      <c r="D43" s="1134"/>
      <c r="E43" s="1135"/>
      <c r="F43" s="41">
        <v>3.65</v>
      </c>
      <c r="G43" s="42">
        <v>1.46</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bQXiw7FinLP58dvdntBYKMPSuDI7VBjF2eGWdN0bwWYPSKMaZ+EggD7aNNXbmcc00rksCJpPxwZCvfhmmIgtg==" saltValue="R2vZzUWvuMTiH3Kc3POh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460</v>
      </c>
      <c r="L45" s="58">
        <v>442</v>
      </c>
      <c r="M45" s="58">
        <v>449</v>
      </c>
      <c r="N45" s="58">
        <v>469</v>
      </c>
      <c r="O45" s="59">
        <v>455</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2">
      <c r="A48" s="46"/>
      <c r="B48" s="1163"/>
      <c r="C48" s="1164"/>
      <c r="D48" s="60"/>
      <c r="E48" s="1140" t="s">
        <v>13</v>
      </c>
      <c r="F48" s="1140"/>
      <c r="G48" s="1140"/>
      <c r="H48" s="1140"/>
      <c r="I48" s="1140"/>
      <c r="J48" s="1141"/>
      <c r="K48" s="61">
        <v>19</v>
      </c>
      <c r="L48" s="62">
        <v>19</v>
      </c>
      <c r="M48" s="62">
        <v>23</v>
      </c>
      <c r="N48" s="62">
        <v>24</v>
      </c>
      <c r="O48" s="63">
        <v>21</v>
      </c>
      <c r="P48" s="46"/>
      <c r="Q48" s="46"/>
      <c r="R48" s="46"/>
      <c r="S48" s="46"/>
      <c r="T48" s="46"/>
      <c r="U48" s="46"/>
    </row>
    <row r="49" spans="1:21" ht="30.75" customHeight="1" x14ac:dyDescent="0.2">
      <c r="A49" s="46"/>
      <c r="B49" s="1163"/>
      <c r="C49" s="1164"/>
      <c r="D49" s="60"/>
      <c r="E49" s="1140" t="s">
        <v>14</v>
      </c>
      <c r="F49" s="1140"/>
      <c r="G49" s="1140"/>
      <c r="H49" s="1140"/>
      <c r="I49" s="1140"/>
      <c r="J49" s="1141"/>
      <c r="K49" s="61">
        <v>36</v>
      </c>
      <c r="L49" s="62">
        <v>32</v>
      </c>
      <c r="M49" s="62">
        <v>29</v>
      </c>
      <c r="N49" s="62">
        <v>25</v>
      </c>
      <c r="O49" s="63">
        <v>24</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485</v>
      </c>
      <c r="L50" s="62" t="s">
        <v>485</v>
      </c>
      <c r="M50" s="62" t="s">
        <v>485</v>
      </c>
      <c r="N50" s="62" t="s">
        <v>485</v>
      </c>
      <c r="O50" s="63" t="s">
        <v>485</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378</v>
      </c>
      <c r="L52" s="62">
        <v>383</v>
      </c>
      <c r="M52" s="62">
        <v>384</v>
      </c>
      <c r="N52" s="62">
        <v>383</v>
      </c>
      <c r="O52" s="63">
        <v>375</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137</v>
      </c>
      <c r="L53" s="67">
        <v>110</v>
      </c>
      <c r="M53" s="67">
        <v>117</v>
      </c>
      <c r="N53" s="67">
        <v>135</v>
      </c>
      <c r="O53" s="68">
        <v>125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564</v>
      </c>
      <c r="L58" s="82" t="s">
        <v>564</v>
      </c>
      <c r="M58" s="82" t="s">
        <v>564</v>
      </c>
      <c r="N58" s="82" t="s">
        <v>564</v>
      </c>
      <c r="O58" s="83" t="s">
        <v>564</v>
      </c>
    </row>
    <row r="59" spans="1:21" ht="31.5" customHeight="1" x14ac:dyDescent="0.2">
      <c r="B59" s="1148"/>
      <c r="C59" s="1149"/>
      <c r="D59" s="1155" t="s">
        <v>26</v>
      </c>
      <c r="E59" s="1156"/>
      <c r="F59" s="1156"/>
      <c r="G59" s="1156"/>
      <c r="H59" s="1156"/>
      <c r="I59" s="1156"/>
      <c r="J59" s="1157"/>
      <c r="K59" s="84" t="s">
        <v>485</v>
      </c>
      <c r="L59" s="85" t="s">
        <v>485</v>
      </c>
      <c r="M59" s="85" t="s">
        <v>485</v>
      </c>
      <c r="N59" s="85" t="s">
        <v>485</v>
      </c>
      <c r="O59" s="86" t="s">
        <v>485</v>
      </c>
    </row>
    <row r="60" spans="1:21" ht="31.5" customHeight="1" thickBot="1" x14ac:dyDescent="0.25">
      <c r="B60" s="1150"/>
      <c r="C60" s="1151"/>
      <c r="D60" s="1158" t="s">
        <v>27</v>
      </c>
      <c r="E60" s="1159"/>
      <c r="F60" s="1159"/>
      <c r="G60" s="1159"/>
      <c r="H60" s="1159"/>
      <c r="I60" s="1159"/>
      <c r="J60" s="1160"/>
      <c r="K60" s="87" t="s">
        <v>485</v>
      </c>
      <c r="L60" s="88" t="s">
        <v>485</v>
      </c>
      <c r="M60" s="88" t="s">
        <v>485</v>
      </c>
      <c r="N60" s="88" t="s">
        <v>485</v>
      </c>
      <c r="O60" s="89" t="s">
        <v>485</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ZFSJ7jEs88Akt3j85QaxwPsscXgvoNENeXGRTgfyiYR6pwWSiQN0zuExHMbicrMFDE/qTJyfwd6JRedALCQzw==" saltValue="RlRBOuygRrp+EbusCDgIu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4317</v>
      </c>
      <c r="J41" s="331">
        <v>4277</v>
      </c>
      <c r="K41" s="331">
        <v>4141</v>
      </c>
      <c r="L41" s="331">
        <v>4022</v>
      </c>
      <c r="M41" s="332">
        <v>4043</v>
      </c>
    </row>
    <row r="42" spans="2:13" ht="27.75" customHeight="1" x14ac:dyDescent="0.2">
      <c r="B42" s="1171"/>
      <c r="C42" s="1172"/>
      <c r="D42" s="104"/>
      <c r="E42" s="1175" t="s">
        <v>32</v>
      </c>
      <c r="F42" s="1175"/>
      <c r="G42" s="1175"/>
      <c r="H42" s="1176"/>
      <c r="I42" s="333" t="s">
        <v>485</v>
      </c>
      <c r="J42" s="334" t="s">
        <v>485</v>
      </c>
      <c r="K42" s="334" t="s">
        <v>485</v>
      </c>
      <c r="L42" s="334" t="s">
        <v>485</v>
      </c>
      <c r="M42" s="335" t="s">
        <v>485</v>
      </c>
    </row>
    <row r="43" spans="2:13" ht="27.75" customHeight="1" x14ac:dyDescent="0.2">
      <c r="B43" s="1171"/>
      <c r="C43" s="1172"/>
      <c r="D43" s="104"/>
      <c r="E43" s="1175" t="s">
        <v>33</v>
      </c>
      <c r="F43" s="1175"/>
      <c r="G43" s="1175"/>
      <c r="H43" s="1176"/>
      <c r="I43" s="333">
        <v>290</v>
      </c>
      <c r="J43" s="334">
        <v>335</v>
      </c>
      <c r="K43" s="334">
        <v>344</v>
      </c>
      <c r="L43" s="334">
        <v>357</v>
      </c>
      <c r="M43" s="335">
        <v>376</v>
      </c>
    </row>
    <row r="44" spans="2:13" ht="27.75" customHeight="1" x14ac:dyDescent="0.2">
      <c r="B44" s="1171"/>
      <c r="C44" s="1172"/>
      <c r="D44" s="104"/>
      <c r="E44" s="1175" t="s">
        <v>34</v>
      </c>
      <c r="F44" s="1175"/>
      <c r="G44" s="1175"/>
      <c r="H44" s="1176"/>
      <c r="I44" s="333">
        <v>521</v>
      </c>
      <c r="J44" s="334">
        <v>475</v>
      </c>
      <c r="K44" s="334">
        <v>435</v>
      </c>
      <c r="L44" s="334">
        <v>419</v>
      </c>
      <c r="M44" s="335">
        <v>397</v>
      </c>
    </row>
    <row r="45" spans="2:13" ht="27.75" customHeight="1" x14ac:dyDescent="0.2">
      <c r="B45" s="1171"/>
      <c r="C45" s="1172"/>
      <c r="D45" s="104"/>
      <c r="E45" s="1175" t="s">
        <v>35</v>
      </c>
      <c r="F45" s="1175"/>
      <c r="G45" s="1175"/>
      <c r="H45" s="1176"/>
      <c r="I45" s="333">
        <v>1475</v>
      </c>
      <c r="J45" s="334">
        <v>1455</v>
      </c>
      <c r="K45" s="334">
        <v>1467</v>
      </c>
      <c r="L45" s="334">
        <v>1496</v>
      </c>
      <c r="M45" s="335">
        <v>1442</v>
      </c>
    </row>
    <row r="46" spans="2:13" ht="27.75" customHeight="1" x14ac:dyDescent="0.2">
      <c r="B46" s="1171"/>
      <c r="C46" s="1172"/>
      <c r="D46" s="105"/>
      <c r="E46" s="1175" t="s">
        <v>36</v>
      </c>
      <c r="F46" s="1175"/>
      <c r="G46" s="1175"/>
      <c r="H46" s="1176"/>
      <c r="I46" s="333" t="s">
        <v>485</v>
      </c>
      <c r="J46" s="334" t="s">
        <v>485</v>
      </c>
      <c r="K46" s="334" t="s">
        <v>485</v>
      </c>
      <c r="L46" s="334" t="s">
        <v>485</v>
      </c>
      <c r="M46" s="335" t="s">
        <v>485</v>
      </c>
    </row>
    <row r="47" spans="2:13" ht="27.75" customHeight="1" x14ac:dyDescent="0.2">
      <c r="B47" s="1171"/>
      <c r="C47" s="1172"/>
      <c r="D47" s="106"/>
      <c r="E47" s="1185" t="s">
        <v>37</v>
      </c>
      <c r="F47" s="1186"/>
      <c r="G47" s="1186"/>
      <c r="H47" s="1187"/>
      <c r="I47" s="333" t="s">
        <v>485</v>
      </c>
      <c r="J47" s="334" t="s">
        <v>485</v>
      </c>
      <c r="K47" s="334" t="s">
        <v>485</v>
      </c>
      <c r="L47" s="334" t="s">
        <v>485</v>
      </c>
      <c r="M47" s="335" t="s">
        <v>485</v>
      </c>
    </row>
    <row r="48" spans="2:13" ht="27.75" customHeight="1" x14ac:dyDescent="0.2">
      <c r="B48" s="1171"/>
      <c r="C48" s="1172"/>
      <c r="D48" s="104"/>
      <c r="E48" s="1175" t="s">
        <v>38</v>
      </c>
      <c r="F48" s="1175"/>
      <c r="G48" s="1175"/>
      <c r="H48" s="1176"/>
      <c r="I48" s="333" t="s">
        <v>485</v>
      </c>
      <c r="J48" s="334" t="s">
        <v>485</v>
      </c>
      <c r="K48" s="334" t="s">
        <v>485</v>
      </c>
      <c r="L48" s="334" t="s">
        <v>485</v>
      </c>
      <c r="M48" s="335" t="s">
        <v>485</v>
      </c>
    </row>
    <row r="49" spans="2:13" ht="27.75" customHeight="1" x14ac:dyDescent="0.2">
      <c r="B49" s="1173"/>
      <c r="C49" s="1174"/>
      <c r="D49" s="104"/>
      <c r="E49" s="1175" t="s">
        <v>39</v>
      </c>
      <c r="F49" s="1175"/>
      <c r="G49" s="1175"/>
      <c r="H49" s="1176"/>
      <c r="I49" s="333" t="s">
        <v>485</v>
      </c>
      <c r="J49" s="334" t="s">
        <v>485</v>
      </c>
      <c r="K49" s="334" t="s">
        <v>485</v>
      </c>
      <c r="L49" s="334" t="s">
        <v>485</v>
      </c>
      <c r="M49" s="335" t="s">
        <v>485</v>
      </c>
    </row>
    <row r="50" spans="2:13" ht="27.75" customHeight="1" x14ac:dyDescent="0.2">
      <c r="B50" s="1169" t="s">
        <v>40</v>
      </c>
      <c r="C50" s="1170"/>
      <c r="D50" s="107"/>
      <c r="E50" s="1175" t="s">
        <v>41</v>
      </c>
      <c r="F50" s="1175"/>
      <c r="G50" s="1175"/>
      <c r="H50" s="1176"/>
      <c r="I50" s="333">
        <v>2645</v>
      </c>
      <c r="J50" s="334">
        <v>2915</v>
      </c>
      <c r="K50" s="334">
        <v>3121</v>
      </c>
      <c r="L50" s="334">
        <v>3219</v>
      </c>
      <c r="M50" s="335">
        <v>3016</v>
      </c>
    </row>
    <row r="51" spans="2:13" ht="27.75" customHeight="1" x14ac:dyDescent="0.2">
      <c r="B51" s="1171"/>
      <c r="C51" s="1172"/>
      <c r="D51" s="104"/>
      <c r="E51" s="1175" t="s">
        <v>42</v>
      </c>
      <c r="F51" s="1175"/>
      <c r="G51" s="1175"/>
      <c r="H51" s="1176"/>
      <c r="I51" s="333">
        <v>14</v>
      </c>
      <c r="J51" s="334">
        <v>11</v>
      </c>
      <c r="K51" s="334">
        <v>8</v>
      </c>
      <c r="L51" s="334">
        <v>5</v>
      </c>
      <c r="M51" s="335">
        <v>2</v>
      </c>
    </row>
    <row r="52" spans="2:13" ht="27.75" customHeight="1" x14ac:dyDescent="0.2">
      <c r="B52" s="1173"/>
      <c r="C52" s="1174"/>
      <c r="D52" s="104"/>
      <c r="E52" s="1175" t="s">
        <v>43</v>
      </c>
      <c r="F52" s="1175"/>
      <c r="G52" s="1175"/>
      <c r="H52" s="1176"/>
      <c r="I52" s="333">
        <v>3734</v>
      </c>
      <c r="J52" s="334">
        <v>3659</v>
      </c>
      <c r="K52" s="334">
        <v>3515</v>
      </c>
      <c r="L52" s="334">
        <v>3461</v>
      </c>
      <c r="M52" s="335">
        <v>3365</v>
      </c>
    </row>
    <row r="53" spans="2:13" ht="27.75" customHeight="1" thickBot="1" x14ac:dyDescent="0.25">
      <c r="B53" s="1177" t="s">
        <v>19</v>
      </c>
      <c r="C53" s="1178"/>
      <c r="D53" s="108"/>
      <c r="E53" s="1179" t="s">
        <v>44</v>
      </c>
      <c r="F53" s="1179"/>
      <c r="G53" s="1179"/>
      <c r="H53" s="1180"/>
      <c r="I53" s="336">
        <v>211</v>
      </c>
      <c r="J53" s="337">
        <v>-42</v>
      </c>
      <c r="K53" s="337">
        <v>-256</v>
      </c>
      <c r="L53" s="337">
        <v>-390</v>
      </c>
      <c r="M53" s="338">
        <v>-125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D/JaeEZkXvDZivZ+4M7CuHZoozMHftytiHL92Huxz64OpatSNaGq63hNjPh5C2qBLW9jrtnS/DePptSGdYxhng==" saltValue="pCx35XcaA6sIhda3y7it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1020</v>
      </c>
      <c r="G55" s="339">
        <v>1020</v>
      </c>
      <c r="H55" s="340">
        <v>810</v>
      </c>
    </row>
    <row r="56" spans="2:8" ht="52.5" customHeight="1" x14ac:dyDescent="0.2">
      <c r="B56" s="120"/>
      <c r="C56" s="1198" t="s">
        <v>47</v>
      </c>
      <c r="D56" s="1198"/>
      <c r="E56" s="1199"/>
      <c r="F56" s="341">
        <v>305</v>
      </c>
      <c r="G56" s="341">
        <v>300</v>
      </c>
      <c r="H56" s="342">
        <v>320</v>
      </c>
    </row>
    <row r="57" spans="2:8" ht="53.25" customHeight="1" x14ac:dyDescent="0.2">
      <c r="B57" s="120"/>
      <c r="C57" s="1200" t="s">
        <v>48</v>
      </c>
      <c r="D57" s="1200"/>
      <c r="E57" s="1201"/>
      <c r="F57" s="343">
        <v>1969</v>
      </c>
      <c r="G57" s="343">
        <v>2065</v>
      </c>
      <c r="H57" s="344">
        <v>1838</v>
      </c>
    </row>
    <row r="58" spans="2:8" ht="45.75" customHeight="1" x14ac:dyDescent="0.2">
      <c r="B58" s="121"/>
      <c r="C58" s="1188" t="s">
        <v>545</v>
      </c>
      <c r="D58" s="1189"/>
      <c r="E58" s="1190"/>
      <c r="F58" s="345">
        <v>462</v>
      </c>
      <c r="G58" s="345">
        <v>533</v>
      </c>
      <c r="H58" s="346">
        <v>573</v>
      </c>
    </row>
    <row r="59" spans="2:8" ht="45.75" customHeight="1" x14ac:dyDescent="0.2">
      <c r="B59" s="121"/>
      <c r="C59" s="1188" t="s">
        <v>546</v>
      </c>
      <c r="D59" s="1189"/>
      <c r="E59" s="1190"/>
      <c r="F59" s="345">
        <v>225</v>
      </c>
      <c r="G59" s="345">
        <v>260</v>
      </c>
      <c r="H59" s="346">
        <v>260</v>
      </c>
    </row>
    <row r="60" spans="2:8" ht="45.75" customHeight="1" x14ac:dyDescent="0.2">
      <c r="B60" s="121"/>
      <c r="C60" s="1188" t="s">
        <v>547</v>
      </c>
      <c r="D60" s="1189"/>
      <c r="E60" s="1190"/>
      <c r="F60" s="345">
        <v>419</v>
      </c>
      <c r="G60" s="345">
        <v>420</v>
      </c>
      <c r="H60" s="346">
        <v>220</v>
      </c>
    </row>
    <row r="61" spans="2:8" ht="45.75" customHeight="1" x14ac:dyDescent="0.2">
      <c r="B61" s="121"/>
      <c r="C61" s="1188" t="s">
        <v>548</v>
      </c>
      <c r="D61" s="1189"/>
      <c r="E61" s="1190"/>
      <c r="F61" s="345">
        <v>166</v>
      </c>
      <c r="G61" s="345">
        <v>157</v>
      </c>
      <c r="H61" s="346">
        <v>144</v>
      </c>
    </row>
    <row r="62" spans="2:8" ht="45.75" customHeight="1" thickBot="1" x14ac:dyDescent="0.25">
      <c r="B62" s="122"/>
      <c r="C62" s="1191" t="s">
        <v>549</v>
      </c>
      <c r="D62" s="1192"/>
      <c r="E62" s="1193"/>
      <c r="F62" s="347">
        <v>166</v>
      </c>
      <c r="G62" s="347">
        <v>153</v>
      </c>
      <c r="H62" s="348">
        <v>138</v>
      </c>
    </row>
    <row r="63" spans="2:8" ht="52.5" customHeight="1" thickBot="1" x14ac:dyDescent="0.25">
      <c r="B63" s="123"/>
      <c r="C63" s="1194" t="s">
        <v>49</v>
      </c>
      <c r="D63" s="1194"/>
      <c r="E63" s="1195"/>
      <c r="F63" s="349">
        <v>3293</v>
      </c>
      <c r="G63" s="349">
        <v>3385</v>
      </c>
      <c r="H63" s="350">
        <v>2968</v>
      </c>
    </row>
    <row r="64" spans="2:8" ht="13.2" x14ac:dyDescent="0.2"/>
  </sheetData>
  <sheetProtection algorithmName="SHA-512" hashValue="+bKIRVAAsgvZbbrRaoukuzIqZ5GwjrSlzbjrnboQputcPUKuM/YQCnyAGwBXSo+pAlp6dhOBgrWMnpsDxgq5dg==" saltValue="Dnts5bcn2kqSToMePZrQ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47835</v>
      </c>
      <c r="E3" s="142"/>
      <c r="F3" s="143">
        <v>125391</v>
      </c>
      <c r="G3" s="144"/>
      <c r="H3" s="145"/>
    </row>
    <row r="4" spans="1:8" x14ac:dyDescent="0.2">
      <c r="A4" s="146"/>
      <c r="B4" s="147"/>
      <c r="C4" s="148"/>
      <c r="D4" s="149">
        <v>38038</v>
      </c>
      <c r="E4" s="150"/>
      <c r="F4" s="151">
        <v>68516</v>
      </c>
      <c r="G4" s="152"/>
      <c r="H4" s="153"/>
    </row>
    <row r="5" spans="1:8" x14ac:dyDescent="0.2">
      <c r="A5" s="134" t="s">
        <v>518</v>
      </c>
      <c r="B5" s="139"/>
      <c r="C5" s="140"/>
      <c r="D5" s="141">
        <v>66739</v>
      </c>
      <c r="E5" s="142"/>
      <c r="F5" s="143">
        <v>138402</v>
      </c>
      <c r="G5" s="144"/>
      <c r="H5" s="145"/>
    </row>
    <row r="6" spans="1:8" x14ac:dyDescent="0.2">
      <c r="A6" s="146"/>
      <c r="B6" s="147"/>
      <c r="C6" s="148"/>
      <c r="D6" s="149">
        <v>65329</v>
      </c>
      <c r="E6" s="150"/>
      <c r="F6" s="151">
        <v>70652</v>
      </c>
      <c r="G6" s="152"/>
      <c r="H6" s="153"/>
    </row>
    <row r="7" spans="1:8" x14ac:dyDescent="0.2">
      <c r="A7" s="134" t="s">
        <v>519</v>
      </c>
      <c r="B7" s="139"/>
      <c r="C7" s="140"/>
      <c r="D7" s="141">
        <v>52827</v>
      </c>
      <c r="E7" s="142"/>
      <c r="F7" s="143">
        <v>146367</v>
      </c>
      <c r="G7" s="144"/>
      <c r="H7" s="145"/>
    </row>
    <row r="8" spans="1:8" x14ac:dyDescent="0.2">
      <c r="A8" s="146"/>
      <c r="B8" s="147"/>
      <c r="C8" s="148"/>
      <c r="D8" s="149">
        <v>39335</v>
      </c>
      <c r="E8" s="150"/>
      <c r="F8" s="151">
        <v>79441</v>
      </c>
      <c r="G8" s="152"/>
      <c r="H8" s="153"/>
    </row>
    <row r="9" spans="1:8" x14ac:dyDescent="0.2">
      <c r="A9" s="134" t="s">
        <v>520</v>
      </c>
      <c r="B9" s="139"/>
      <c r="C9" s="140"/>
      <c r="D9" s="141">
        <v>64377</v>
      </c>
      <c r="E9" s="142"/>
      <c r="F9" s="143">
        <v>165181</v>
      </c>
      <c r="G9" s="144"/>
      <c r="H9" s="145"/>
    </row>
    <row r="10" spans="1:8" x14ac:dyDescent="0.2">
      <c r="A10" s="146"/>
      <c r="B10" s="147"/>
      <c r="C10" s="148"/>
      <c r="D10" s="149">
        <v>56152</v>
      </c>
      <c r="E10" s="150"/>
      <c r="F10" s="151">
        <v>82246</v>
      </c>
      <c r="G10" s="152"/>
      <c r="H10" s="153"/>
    </row>
    <row r="11" spans="1:8" x14ac:dyDescent="0.2">
      <c r="A11" s="134" t="s">
        <v>521</v>
      </c>
      <c r="B11" s="139"/>
      <c r="C11" s="140"/>
      <c r="D11" s="141">
        <v>78865</v>
      </c>
      <c r="E11" s="142"/>
      <c r="F11" s="143">
        <v>166234</v>
      </c>
      <c r="G11" s="144"/>
      <c r="H11" s="145"/>
    </row>
    <row r="12" spans="1:8" x14ac:dyDescent="0.2">
      <c r="A12" s="146"/>
      <c r="B12" s="147"/>
      <c r="C12" s="154"/>
      <c r="D12" s="149">
        <v>54680</v>
      </c>
      <c r="E12" s="150"/>
      <c r="F12" s="151">
        <v>89789</v>
      </c>
      <c r="G12" s="152"/>
      <c r="H12" s="153"/>
    </row>
    <row r="13" spans="1:8" x14ac:dyDescent="0.2">
      <c r="A13" s="134"/>
      <c r="B13" s="139"/>
      <c r="C13" s="140"/>
      <c r="D13" s="141">
        <v>62129</v>
      </c>
      <c r="E13" s="142"/>
      <c r="F13" s="143">
        <v>148315</v>
      </c>
      <c r="G13" s="155"/>
      <c r="H13" s="145"/>
    </row>
    <row r="14" spans="1:8" x14ac:dyDescent="0.2">
      <c r="A14" s="146"/>
      <c r="B14" s="147"/>
      <c r="C14" s="148"/>
      <c r="D14" s="149">
        <v>50707</v>
      </c>
      <c r="E14" s="150"/>
      <c r="F14" s="151">
        <v>78129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9.24</v>
      </c>
      <c r="C19" s="156">
        <f>ROUND(VALUE(SUBSTITUTE(実質収支比率等に係る経年分析!G$48,"▲","-")),2)</f>
        <v>11.15</v>
      </c>
      <c r="D19" s="156">
        <f>ROUND(VALUE(SUBSTITUTE(実質収支比率等に係る経年分析!H$48,"▲","-")),2)</f>
        <v>12.46</v>
      </c>
      <c r="E19" s="156">
        <f>ROUND(VALUE(SUBSTITUTE(実質収支比率等に係る経年分析!I$48,"▲","-")),2)</f>
        <v>6.69</v>
      </c>
      <c r="F19" s="156">
        <f>ROUND(VALUE(SUBSTITUTE(実質収支比率等に係る経年分析!J$48,"▲","-")),2)</f>
        <v>9.23</v>
      </c>
    </row>
    <row r="20" spans="1:11" x14ac:dyDescent="0.2">
      <c r="A20" s="156" t="s">
        <v>53</v>
      </c>
      <c r="B20" s="156">
        <f>ROUND(VALUE(SUBSTITUTE(実質収支比率等に係る経年分析!F$47,"▲","-")),2)</f>
        <v>24.74</v>
      </c>
      <c r="C20" s="156">
        <f>ROUND(VALUE(SUBSTITUTE(実質収支比率等に係る経年分析!G$47,"▲","-")),2)</f>
        <v>28.08</v>
      </c>
      <c r="D20" s="156">
        <f>ROUND(VALUE(SUBSTITUTE(実質収支比率等に係る経年分析!H$47,"▲","-")),2)</f>
        <v>28.82</v>
      </c>
      <c r="E20" s="156">
        <f>ROUND(VALUE(SUBSTITUTE(実質収支比率等に係る経年分析!I$47,"▲","-")),2)</f>
        <v>28.83</v>
      </c>
      <c r="F20" s="156">
        <f>ROUND(VALUE(SUBSTITUTE(実質収支比率等に係る経年分析!J$47,"▲","-")),2)</f>
        <v>22.53</v>
      </c>
    </row>
    <row r="21" spans="1:11" x14ac:dyDescent="0.2">
      <c r="A21" s="156" t="s">
        <v>54</v>
      </c>
      <c r="B21" s="156">
        <f>IF(ISNUMBER(VALUE(SUBSTITUTE(実質収支比率等に係る経年分析!F$49,"▲","-"))),ROUND(VALUE(SUBSTITUTE(実質収支比率等に係る経年分析!F$49,"▲","-")),2),NA())</f>
        <v>3.05</v>
      </c>
      <c r="C21" s="156">
        <f>IF(ISNUMBER(VALUE(SUBSTITUTE(実質収支比率等に係る経年分析!G$49,"▲","-"))),ROUND(VALUE(SUBSTITUTE(実質収支比率等に係る経年分析!G$49,"▲","-")),2),NA())</f>
        <v>7.48</v>
      </c>
      <c r="D21" s="156">
        <f>IF(ISNUMBER(VALUE(SUBSTITUTE(実質収支比率等に係る経年分析!H$49,"▲","-"))),ROUND(VALUE(SUBSTITUTE(実質収支比率等に係る経年分析!H$49,"▲","-")),2),NA())</f>
        <v>1.01</v>
      </c>
      <c r="E21" s="156">
        <f>IF(ISNUMBER(VALUE(SUBSTITUTE(実質収支比率等に係る経年分析!I$49,"▲","-"))),ROUND(VALUE(SUBSTITUTE(実質収支比率等に係る経年分析!I$49,"▲","-")),2),NA())</f>
        <v>-5.78</v>
      </c>
      <c r="F21" s="156">
        <f>IF(ISNUMBER(VALUE(SUBSTITUTE(実質収支比率等に係る経年分析!J$49,"▲","-"))),ROUND(VALUE(SUBSTITUTE(実質収支比率等に係る経年分析!J$49,"▲","-")),2),NA())</f>
        <v>-3.19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3.65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1.46</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f>IF(ROUND(VALUE(SUBSTITUTE(連結実質赤字比率に係る赤字・黒字の構成分析!H$42,"▲", "-")), 2) &lt; 0, ABS(ROUND(VALUE(SUBSTITUTE(連結実質赤字比率に係る赤字・黒字の構成分析!H$42,"▲", "-")), 2)), NA())</f>
        <v>0.61</v>
      </c>
      <c r="G28" s="157" t="e">
        <f>IF(ROUND(VALUE(SUBSTITUTE(連結実質赤字比率に係る赤字・黒字の構成分析!H$42,"▲", "-")), 2) &gt;= 0, ABS(ROUND(VALUE(SUBSTITUTE(連結実質赤字比率に係る赤字・黒字の構成分析!H$42,"▲", "-")), 2)), NA())</f>
        <v>#N/A</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鉄道経営対策事業基金特別会計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3.28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0.88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0.47</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1.77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2.19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1.86</v>
      </c>
    </row>
    <row r="35" spans="1:16" x14ac:dyDescent="0.2">
      <c r="A35" s="157" t="str">
        <f>IF(連結実質赤字比率に係る赤字・黒字の構成分析!C$35="",NA(),連結実質赤字比率に係る赤字・黒字の構成分析!C$35)</f>
        <v>大多喜町水道事業会計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7.88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7.42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7.06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5.84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5.14</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9.23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11.15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12.45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6.68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9.2200000000000006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378</v>
      </c>
      <c r="E42" s="158"/>
      <c r="F42" s="158"/>
      <c r="G42" s="158">
        <f>'実質公債費比率（分子）の構造'!L$52</f>
        <v>383</v>
      </c>
      <c r="H42" s="158"/>
      <c r="I42" s="158"/>
      <c r="J42" s="158">
        <f>'実質公債費比率（分子）の構造'!M$52</f>
        <v>384</v>
      </c>
      <c r="K42" s="158"/>
      <c r="L42" s="158"/>
      <c r="M42" s="158">
        <f>'実質公債費比率（分子）の構造'!N$52</f>
        <v>383</v>
      </c>
      <c r="N42" s="158"/>
      <c r="O42" s="158"/>
      <c r="P42" s="158">
        <f>'実質公債費比率（分子）の構造'!O$52</f>
        <v>375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36</v>
      </c>
      <c r="C45" s="158"/>
      <c r="D45" s="158"/>
      <c r="E45" s="158">
        <f>'実質公債費比率（分子）の構造'!L$49</f>
        <v>32</v>
      </c>
      <c r="F45" s="158"/>
      <c r="G45" s="158"/>
      <c r="H45" s="158">
        <f>'実質公債費比率（分子）の構造'!M$49</f>
        <v>29</v>
      </c>
      <c r="I45" s="158"/>
      <c r="J45" s="158"/>
      <c r="K45" s="158">
        <f>'実質公債費比率（分子）の構造'!N$49</f>
        <v>25</v>
      </c>
      <c r="L45" s="158"/>
      <c r="M45" s="158"/>
      <c r="N45" s="158">
        <f>'実質公債費比率（分子）の構造'!O$49</f>
        <v>24</v>
      </c>
      <c r="O45" s="158"/>
      <c r="P45" s="158"/>
    </row>
    <row r="46" spans="1:16" x14ac:dyDescent="0.2">
      <c r="A46" s="158" t="s">
        <v>64</v>
      </c>
      <c r="B46" s="158">
        <f>'実質公債費比率（分子）の構造'!K$48</f>
        <v>19</v>
      </c>
      <c r="C46" s="158"/>
      <c r="D46" s="158"/>
      <c r="E46" s="158">
        <f>'実質公債費比率（分子）の構造'!L$48</f>
        <v>19</v>
      </c>
      <c r="F46" s="158"/>
      <c r="G46" s="158"/>
      <c r="H46" s="158">
        <f>'実質公債費比率（分子）の構造'!M$48</f>
        <v>23</v>
      </c>
      <c r="I46" s="158"/>
      <c r="J46" s="158"/>
      <c r="K46" s="158">
        <f>'実質公債費比率（分子）の構造'!N$48</f>
        <v>24</v>
      </c>
      <c r="L46" s="158"/>
      <c r="M46" s="158"/>
      <c r="N46" s="158">
        <f>'実質公債費比率（分子）の構造'!O$48</f>
        <v>21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460</v>
      </c>
      <c r="C49" s="158"/>
      <c r="D49" s="158"/>
      <c r="E49" s="158">
        <f>'実質公債費比率（分子）の構造'!L$45</f>
        <v>442</v>
      </c>
      <c r="F49" s="158"/>
      <c r="G49" s="158"/>
      <c r="H49" s="158">
        <f>'実質公債費比率（分子）の構造'!M$45</f>
        <v>449</v>
      </c>
      <c r="I49" s="158"/>
      <c r="J49" s="158"/>
      <c r="K49" s="158">
        <f>'実質公債費比率（分子）の構造'!N$45</f>
        <v>469</v>
      </c>
      <c r="L49" s="158"/>
      <c r="M49" s="158"/>
      <c r="N49" s="158">
        <f>'実質公債費比率（分子）の構造'!O$45</f>
        <v>455</v>
      </c>
      <c r="O49" s="158"/>
      <c r="P49" s="158"/>
    </row>
    <row r="50" spans="1:16" x14ac:dyDescent="0.2">
      <c r="A50" s="158" t="s">
        <v>67</v>
      </c>
      <c r="B50" s="158" t="e">
        <f>NA()</f>
        <v>#N/A</v>
      </c>
      <c r="C50" s="158">
        <f>IF(ISNUMBER('実質公債費比率（分子）の構造'!K$53),'実質公債費比率（分子）の構造'!K$53,NA())</f>
        <v>137</v>
      </c>
      <c r="D50" s="158" t="e">
        <f>NA()</f>
        <v>#N/A</v>
      </c>
      <c r="E50" s="158" t="e">
        <f>NA()</f>
        <v>#N/A</v>
      </c>
      <c r="F50" s="158">
        <f>IF(ISNUMBER('実質公債費比率（分子）の構造'!L$53),'実質公債費比率（分子）の構造'!L$53,NA())</f>
        <v>110</v>
      </c>
      <c r="G50" s="158" t="e">
        <f>NA()</f>
        <v>#N/A</v>
      </c>
      <c r="H50" s="158" t="e">
        <f>NA()</f>
        <v>#N/A</v>
      </c>
      <c r="I50" s="158">
        <f>IF(ISNUMBER('実質公債費比率（分子）の構造'!M$53),'実質公債費比率（分子）の構造'!M$53,NA())</f>
        <v>117</v>
      </c>
      <c r="J50" s="158" t="e">
        <f>NA()</f>
        <v>#N/A</v>
      </c>
      <c r="K50" s="158" t="e">
        <f>NA()</f>
        <v>#N/A</v>
      </c>
      <c r="L50" s="158">
        <f>IF(ISNUMBER('実質公債費比率（分子）の構造'!N$53),'実質公債費比率（分子）の構造'!N$53,NA())</f>
        <v>135</v>
      </c>
      <c r="M50" s="158" t="e">
        <f>NA()</f>
        <v>#N/A</v>
      </c>
      <c r="N50" s="158" t="e">
        <f>NA()</f>
        <v>#N/A</v>
      </c>
      <c r="O50" s="158">
        <f>IF(ISNUMBER('実質公債費比率（分子）の構造'!O$53),'実質公債費比率（分子）の構造'!O$53,NA())</f>
        <v>125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3734</v>
      </c>
      <c r="E56" s="157"/>
      <c r="F56" s="157"/>
      <c r="G56" s="157">
        <f>'将来負担比率（分子）の構造'!J$52</f>
        <v>3659</v>
      </c>
      <c r="H56" s="157"/>
      <c r="I56" s="157"/>
      <c r="J56" s="157">
        <f>'将来負担比率（分子）の構造'!K$52</f>
        <v>3515</v>
      </c>
      <c r="K56" s="157"/>
      <c r="L56" s="157"/>
      <c r="M56" s="157">
        <f>'将来負担比率（分子）の構造'!L$52</f>
        <v>3461</v>
      </c>
      <c r="N56" s="157"/>
      <c r="O56" s="157"/>
      <c r="P56" s="157">
        <f>'将来負担比率（分子）の構造'!M$52</f>
        <v>3365</v>
      </c>
    </row>
    <row r="57" spans="1:16" x14ac:dyDescent="0.2">
      <c r="A57" s="157" t="s">
        <v>42</v>
      </c>
      <c r="B57" s="157"/>
      <c r="C57" s="157"/>
      <c r="D57" s="157">
        <f>'将来負担比率（分子）の構造'!I$51</f>
        <v>14</v>
      </c>
      <c r="E57" s="157"/>
      <c r="F57" s="157"/>
      <c r="G57" s="157">
        <f>'将来負担比率（分子）の構造'!J$51</f>
        <v>11</v>
      </c>
      <c r="H57" s="157"/>
      <c r="I57" s="157"/>
      <c r="J57" s="157">
        <f>'将来負担比率（分子）の構造'!K$51</f>
        <v>8</v>
      </c>
      <c r="K57" s="157"/>
      <c r="L57" s="157"/>
      <c r="M57" s="157">
        <f>'将来負担比率（分子）の構造'!L$51</f>
        <v>5</v>
      </c>
      <c r="N57" s="157"/>
      <c r="O57" s="157"/>
      <c r="P57" s="157">
        <f>'将来負担比率（分子）の構造'!M$51</f>
        <v>2</v>
      </c>
    </row>
    <row r="58" spans="1:16" x14ac:dyDescent="0.2">
      <c r="A58" s="157" t="s">
        <v>41</v>
      </c>
      <c r="B58" s="157"/>
      <c r="C58" s="157"/>
      <c r="D58" s="157">
        <f>'将来負担比率（分子）の構造'!I$50</f>
        <v>2645</v>
      </c>
      <c r="E58" s="157"/>
      <c r="F58" s="157"/>
      <c r="G58" s="157">
        <f>'将来負担比率（分子）の構造'!J$50</f>
        <v>2915</v>
      </c>
      <c r="H58" s="157"/>
      <c r="I58" s="157"/>
      <c r="J58" s="157">
        <f>'将来負担比率（分子）の構造'!K$50</f>
        <v>3121</v>
      </c>
      <c r="K58" s="157"/>
      <c r="L58" s="157"/>
      <c r="M58" s="157">
        <f>'将来負担比率（分子）の構造'!L$50</f>
        <v>3219</v>
      </c>
      <c r="N58" s="157"/>
      <c r="O58" s="157"/>
      <c r="P58" s="157">
        <f>'将来負担比率（分子）の構造'!M$50</f>
        <v>3016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1475</v>
      </c>
      <c r="C62" s="157"/>
      <c r="D62" s="157"/>
      <c r="E62" s="157">
        <f>'将来負担比率（分子）の構造'!J$45</f>
        <v>1455</v>
      </c>
      <c r="F62" s="157"/>
      <c r="G62" s="157"/>
      <c r="H62" s="157">
        <f>'将来負担比率（分子）の構造'!K$45</f>
        <v>1467</v>
      </c>
      <c r="I62" s="157"/>
      <c r="J62" s="157"/>
      <c r="K62" s="157">
        <f>'将来負担比率（分子）の構造'!L$45</f>
        <v>1496</v>
      </c>
      <c r="L62" s="157"/>
      <c r="M62" s="157"/>
      <c r="N62" s="157">
        <f>'将来負担比率（分子）の構造'!M$45</f>
        <v>1442</v>
      </c>
      <c r="O62" s="157"/>
      <c r="P62" s="157"/>
    </row>
    <row r="63" spans="1:16" x14ac:dyDescent="0.2">
      <c r="A63" s="157" t="s">
        <v>34</v>
      </c>
      <c r="B63" s="157">
        <f>'将来負担比率（分子）の構造'!I$44</f>
        <v>521</v>
      </c>
      <c r="C63" s="157"/>
      <c r="D63" s="157"/>
      <c r="E63" s="157">
        <f>'将来負担比率（分子）の構造'!J$44</f>
        <v>475</v>
      </c>
      <c r="F63" s="157"/>
      <c r="G63" s="157"/>
      <c r="H63" s="157">
        <f>'将来負担比率（分子）の構造'!K$44</f>
        <v>435</v>
      </c>
      <c r="I63" s="157"/>
      <c r="J63" s="157"/>
      <c r="K63" s="157">
        <f>'将来負担比率（分子）の構造'!L$44</f>
        <v>419</v>
      </c>
      <c r="L63" s="157"/>
      <c r="M63" s="157"/>
      <c r="N63" s="157">
        <f>'将来負担比率（分子）の構造'!M$44</f>
        <v>397</v>
      </c>
      <c r="O63" s="157"/>
      <c r="P63" s="157"/>
    </row>
    <row r="64" spans="1:16" x14ac:dyDescent="0.2">
      <c r="A64" s="157" t="s">
        <v>33</v>
      </c>
      <c r="B64" s="157">
        <f>'将来負担比率（分子）の構造'!I$43</f>
        <v>290</v>
      </c>
      <c r="C64" s="157"/>
      <c r="D64" s="157"/>
      <c r="E64" s="157">
        <f>'将来負担比率（分子）の構造'!J$43</f>
        <v>335</v>
      </c>
      <c r="F64" s="157"/>
      <c r="G64" s="157"/>
      <c r="H64" s="157">
        <f>'将来負担比率（分子）の構造'!K$43</f>
        <v>344</v>
      </c>
      <c r="I64" s="157"/>
      <c r="J64" s="157"/>
      <c r="K64" s="157">
        <f>'将来負担比率（分子）の構造'!L$43</f>
        <v>357</v>
      </c>
      <c r="L64" s="157"/>
      <c r="M64" s="157"/>
      <c r="N64" s="157">
        <f>'将来負担比率（分子）の構造'!M$43</f>
        <v>376</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4317</v>
      </c>
      <c r="C66" s="157"/>
      <c r="D66" s="157"/>
      <c r="E66" s="157">
        <f>'将来負担比率（分子）の構造'!J$41</f>
        <v>4277</v>
      </c>
      <c r="F66" s="157"/>
      <c r="G66" s="157"/>
      <c r="H66" s="157">
        <f>'将来負担比率（分子）の構造'!K$41</f>
        <v>4141</v>
      </c>
      <c r="I66" s="157"/>
      <c r="J66" s="157"/>
      <c r="K66" s="157">
        <f>'将来負担比率（分子）の構造'!L$41</f>
        <v>4022</v>
      </c>
      <c r="L66" s="157"/>
      <c r="M66" s="157"/>
      <c r="N66" s="157">
        <f>'将来負担比率（分子）の構造'!M$41</f>
        <v>4043</v>
      </c>
      <c r="O66" s="157"/>
      <c r="P66" s="157"/>
    </row>
    <row r="67" spans="1:16" x14ac:dyDescent="0.2">
      <c r="A67" s="157" t="s">
        <v>71</v>
      </c>
      <c r="B67" s="157" t="e">
        <f>NA()</f>
        <v>#N/A</v>
      </c>
      <c r="C67" s="157">
        <f>IF(ISNUMBER('将来負担比率（分子）の構造'!I$53), IF('将来負担比率（分子）の構造'!I$53 &lt; 0, 0, '将来負担比率（分子）の構造'!I$53), NA())</f>
        <v>211</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1020</v>
      </c>
      <c r="C72" s="161">
        <f>基金残高に係る経年分析!G55</f>
        <v>1020</v>
      </c>
      <c r="D72" s="161">
        <f>基金残高に係る経年分析!H55</f>
        <v>810</v>
      </c>
    </row>
    <row r="73" spans="1:16" x14ac:dyDescent="0.2">
      <c r="A73" s="160" t="s">
        <v>74</v>
      </c>
      <c r="B73" s="161">
        <f>基金残高に係る経年分析!F56</f>
        <v>305</v>
      </c>
      <c r="C73" s="161">
        <f>基金残高に係る経年分析!G56</f>
        <v>300</v>
      </c>
      <c r="D73" s="161">
        <f>基金残高に係る経年分析!H56</f>
        <v>320</v>
      </c>
    </row>
    <row r="74" spans="1:16" x14ac:dyDescent="0.2">
      <c r="A74" s="160" t="s">
        <v>75</v>
      </c>
      <c r="B74" s="161">
        <f>基金残高に係る経年分析!F57</f>
        <v>1969</v>
      </c>
      <c r="C74" s="161">
        <f>基金残高に係る経年分析!G57</f>
        <v>2065</v>
      </c>
      <c r="D74" s="161">
        <f>基金残高に係る経年分析!H57</f>
        <v>1838</v>
      </c>
    </row>
  </sheetData>
  <sheetProtection algorithmName="SHA-512" hashValue="yFLPCq055RqrUE+IVBdcBMvIDCY2Dr9FHOJfBfIl+U1CyNisQz5xiHyBVv0NeNZ8Zz7v47zYAaljP9yLlsDYng==" saltValue="0JfWZk/3VyW+VW31czgt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1111053</v>
      </c>
      <c r="S5" s="664"/>
      <c r="T5" s="664"/>
      <c r="U5" s="664"/>
      <c r="V5" s="664"/>
      <c r="W5" s="664"/>
      <c r="X5" s="664"/>
      <c r="Y5" s="689"/>
      <c r="Z5" s="702">
        <v>14.8</v>
      </c>
      <c r="AA5" s="702"/>
      <c r="AB5" s="702"/>
      <c r="AC5" s="702"/>
      <c r="AD5" s="703">
        <v>1111053</v>
      </c>
      <c r="AE5" s="703"/>
      <c r="AF5" s="703"/>
      <c r="AG5" s="703"/>
      <c r="AH5" s="703"/>
      <c r="AI5" s="703"/>
      <c r="AJ5" s="703"/>
      <c r="AK5" s="703"/>
      <c r="AL5" s="690">
        <v>30.6</v>
      </c>
      <c r="AM5" s="672"/>
      <c r="AN5" s="672"/>
      <c r="AO5" s="691"/>
      <c r="AP5" s="666" t="s">
        <v>216</v>
      </c>
      <c r="AQ5" s="667"/>
      <c r="AR5" s="667"/>
      <c r="AS5" s="667"/>
      <c r="AT5" s="667"/>
      <c r="AU5" s="667"/>
      <c r="AV5" s="667"/>
      <c r="AW5" s="667"/>
      <c r="AX5" s="667"/>
      <c r="AY5" s="667"/>
      <c r="AZ5" s="667"/>
      <c r="BA5" s="667"/>
      <c r="BB5" s="667"/>
      <c r="BC5" s="667"/>
      <c r="BD5" s="667"/>
      <c r="BE5" s="667"/>
      <c r="BF5" s="668"/>
      <c r="BG5" s="608">
        <v>1105537</v>
      </c>
      <c r="BH5" s="609"/>
      <c r="BI5" s="609"/>
      <c r="BJ5" s="609"/>
      <c r="BK5" s="609"/>
      <c r="BL5" s="609"/>
      <c r="BM5" s="609"/>
      <c r="BN5" s="610"/>
      <c r="BO5" s="646">
        <v>99.5</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75150</v>
      </c>
      <c r="S6" s="609"/>
      <c r="T6" s="609"/>
      <c r="U6" s="609"/>
      <c r="V6" s="609"/>
      <c r="W6" s="609"/>
      <c r="X6" s="609"/>
      <c r="Y6" s="610"/>
      <c r="Z6" s="646">
        <v>1</v>
      </c>
      <c r="AA6" s="646"/>
      <c r="AB6" s="646"/>
      <c r="AC6" s="646"/>
      <c r="AD6" s="647">
        <v>75150</v>
      </c>
      <c r="AE6" s="647"/>
      <c r="AF6" s="647"/>
      <c r="AG6" s="647"/>
      <c r="AH6" s="647"/>
      <c r="AI6" s="647"/>
      <c r="AJ6" s="647"/>
      <c r="AK6" s="647"/>
      <c r="AL6" s="611">
        <v>2.1</v>
      </c>
      <c r="AM6" s="612"/>
      <c r="AN6" s="612"/>
      <c r="AO6" s="648"/>
      <c r="AP6" s="605" t="s">
        <v>221</v>
      </c>
      <c r="AQ6" s="606"/>
      <c r="AR6" s="606"/>
      <c r="AS6" s="606"/>
      <c r="AT6" s="606"/>
      <c r="AU6" s="606"/>
      <c r="AV6" s="606"/>
      <c r="AW6" s="606"/>
      <c r="AX6" s="606"/>
      <c r="AY6" s="606"/>
      <c r="AZ6" s="606"/>
      <c r="BA6" s="606"/>
      <c r="BB6" s="606"/>
      <c r="BC6" s="606"/>
      <c r="BD6" s="606"/>
      <c r="BE6" s="606"/>
      <c r="BF6" s="607"/>
      <c r="BG6" s="608">
        <v>1105537</v>
      </c>
      <c r="BH6" s="609"/>
      <c r="BI6" s="609"/>
      <c r="BJ6" s="609"/>
      <c r="BK6" s="609"/>
      <c r="BL6" s="609"/>
      <c r="BM6" s="609"/>
      <c r="BN6" s="610"/>
      <c r="BO6" s="646">
        <v>99.5</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72899</v>
      </c>
      <c r="CS6" s="609"/>
      <c r="CT6" s="609"/>
      <c r="CU6" s="609"/>
      <c r="CV6" s="609"/>
      <c r="CW6" s="609"/>
      <c r="CX6" s="609"/>
      <c r="CY6" s="610"/>
      <c r="CZ6" s="690">
        <v>1.1000000000000001</v>
      </c>
      <c r="DA6" s="672"/>
      <c r="DB6" s="672"/>
      <c r="DC6" s="692"/>
      <c r="DD6" s="614" t="s">
        <v>122</v>
      </c>
      <c r="DE6" s="609"/>
      <c r="DF6" s="609"/>
      <c r="DG6" s="609"/>
      <c r="DH6" s="609"/>
      <c r="DI6" s="609"/>
      <c r="DJ6" s="609"/>
      <c r="DK6" s="609"/>
      <c r="DL6" s="609"/>
      <c r="DM6" s="609"/>
      <c r="DN6" s="609"/>
      <c r="DO6" s="609"/>
      <c r="DP6" s="610"/>
      <c r="DQ6" s="614">
        <v>72899</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450</v>
      </c>
      <c r="S7" s="609"/>
      <c r="T7" s="609"/>
      <c r="U7" s="609"/>
      <c r="V7" s="609"/>
      <c r="W7" s="609"/>
      <c r="X7" s="609"/>
      <c r="Y7" s="610"/>
      <c r="Z7" s="646">
        <v>0</v>
      </c>
      <c r="AA7" s="646"/>
      <c r="AB7" s="646"/>
      <c r="AC7" s="646"/>
      <c r="AD7" s="647">
        <v>450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356802</v>
      </c>
      <c r="BH7" s="609"/>
      <c r="BI7" s="609"/>
      <c r="BJ7" s="609"/>
      <c r="BK7" s="609"/>
      <c r="BL7" s="609"/>
      <c r="BM7" s="609"/>
      <c r="BN7" s="610"/>
      <c r="BO7" s="646">
        <v>32.1</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1954106</v>
      </c>
      <c r="CS7" s="609"/>
      <c r="CT7" s="609"/>
      <c r="CU7" s="609"/>
      <c r="CV7" s="609"/>
      <c r="CW7" s="609"/>
      <c r="CX7" s="609"/>
      <c r="CY7" s="610"/>
      <c r="CZ7" s="646">
        <v>28.5</v>
      </c>
      <c r="DA7" s="646"/>
      <c r="DB7" s="646"/>
      <c r="DC7" s="646"/>
      <c r="DD7" s="614">
        <v>91100</v>
      </c>
      <c r="DE7" s="609"/>
      <c r="DF7" s="609"/>
      <c r="DG7" s="609"/>
      <c r="DH7" s="609"/>
      <c r="DI7" s="609"/>
      <c r="DJ7" s="609"/>
      <c r="DK7" s="609"/>
      <c r="DL7" s="609"/>
      <c r="DM7" s="609"/>
      <c r="DN7" s="609"/>
      <c r="DO7" s="609"/>
      <c r="DP7" s="610"/>
      <c r="DQ7" s="614">
        <v>1005221</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7607</v>
      </c>
      <c r="S8" s="609"/>
      <c r="T8" s="609"/>
      <c r="U8" s="609"/>
      <c r="V8" s="609"/>
      <c r="W8" s="609"/>
      <c r="X8" s="609"/>
      <c r="Y8" s="610"/>
      <c r="Z8" s="646">
        <v>0.1</v>
      </c>
      <c r="AA8" s="646"/>
      <c r="AB8" s="646"/>
      <c r="AC8" s="646"/>
      <c r="AD8" s="647">
        <v>7607</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13469</v>
      </c>
      <c r="BH8" s="609"/>
      <c r="BI8" s="609"/>
      <c r="BJ8" s="609"/>
      <c r="BK8" s="609"/>
      <c r="BL8" s="609"/>
      <c r="BM8" s="609"/>
      <c r="BN8" s="610"/>
      <c r="BO8" s="646">
        <v>1.2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1430774</v>
      </c>
      <c r="CS8" s="609"/>
      <c r="CT8" s="609"/>
      <c r="CU8" s="609"/>
      <c r="CV8" s="609"/>
      <c r="CW8" s="609"/>
      <c r="CX8" s="609"/>
      <c r="CY8" s="610"/>
      <c r="CZ8" s="646">
        <v>20.9</v>
      </c>
      <c r="DA8" s="646"/>
      <c r="DB8" s="646"/>
      <c r="DC8" s="646"/>
      <c r="DD8" s="614">
        <v>280</v>
      </c>
      <c r="DE8" s="609"/>
      <c r="DF8" s="609"/>
      <c r="DG8" s="609"/>
      <c r="DH8" s="609"/>
      <c r="DI8" s="609"/>
      <c r="DJ8" s="609"/>
      <c r="DK8" s="609"/>
      <c r="DL8" s="609"/>
      <c r="DM8" s="609"/>
      <c r="DN8" s="609"/>
      <c r="DO8" s="609"/>
      <c r="DP8" s="610"/>
      <c r="DQ8" s="614">
        <v>960763</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11394</v>
      </c>
      <c r="S9" s="609"/>
      <c r="T9" s="609"/>
      <c r="U9" s="609"/>
      <c r="V9" s="609"/>
      <c r="W9" s="609"/>
      <c r="X9" s="609"/>
      <c r="Y9" s="610"/>
      <c r="Z9" s="646">
        <v>0.2</v>
      </c>
      <c r="AA9" s="646"/>
      <c r="AB9" s="646"/>
      <c r="AC9" s="646"/>
      <c r="AD9" s="647">
        <v>11394</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281949</v>
      </c>
      <c r="BH9" s="609"/>
      <c r="BI9" s="609"/>
      <c r="BJ9" s="609"/>
      <c r="BK9" s="609"/>
      <c r="BL9" s="609"/>
      <c r="BM9" s="609"/>
      <c r="BN9" s="610"/>
      <c r="BO9" s="646">
        <v>25.4</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589191</v>
      </c>
      <c r="CS9" s="609"/>
      <c r="CT9" s="609"/>
      <c r="CU9" s="609"/>
      <c r="CV9" s="609"/>
      <c r="CW9" s="609"/>
      <c r="CX9" s="609"/>
      <c r="CY9" s="610"/>
      <c r="CZ9" s="646">
        <v>8.6</v>
      </c>
      <c r="DA9" s="646"/>
      <c r="DB9" s="646"/>
      <c r="DC9" s="646"/>
      <c r="DD9" s="614">
        <v>62990</v>
      </c>
      <c r="DE9" s="609"/>
      <c r="DF9" s="609"/>
      <c r="DG9" s="609"/>
      <c r="DH9" s="609"/>
      <c r="DI9" s="609"/>
      <c r="DJ9" s="609"/>
      <c r="DK9" s="609"/>
      <c r="DL9" s="609"/>
      <c r="DM9" s="609"/>
      <c r="DN9" s="609"/>
      <c r="DO9" s="609"/>
      <c r="DP9" s="610"/>
      <c r="DQ9" s="614">
        <v>496393</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30848</v>
      </c>
      <c r="BH10" s="609"/>
      <c r="BI10" s="609"/>
      <c r="BJ10" s="609"/>
      <c r="BK10" s="609"/>
      <c r="BL10" s="609"/>
      <c r="BM10" s="609"/>
      <c r="BN10" s="610"/>
      <c r="BO10" s="646">
        <v>2.8</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241806</v>
      </c>
      <c r="S11" s="609"/>
      <c r="T11" s="609"/>
      <c r="U11" s="609"/>
      <c r="V11" s="609"/>
      <c r="W11" s="609"/>
      <c r="X11" s="609"/>
      <c r="Y11" s="610"/>
      <c r="Z11" s="611">
        <v>3.2</v>
      </c>
      <c r="AA11" s="612"/>
      <c r="AB11" s="612"/>
      <c r="AC11" s="613"/>
      <c r="AD11" s="614">
        <v>241806</v>
      </c>
      <c r="AE11" s="609"/>
      <c r="AF11" s="609"/>
      <c r="AG11" s="609"/>
      <c r="AH11" s="609"/>
      <c r="AI11" s="609"/>
      <c r="AJ11" s="609"/>
      <c r="AK11" s="610"/>
      <c r="AL11" s="611">
        <v>6.7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30536</v>
      </c>
      <c r="BH11" s="609"/>
      <c r="BI11" s="609"/>
      <c r="BJ11" s="609"/>
      <c r="BK11" s="609"/>
      <c r="BL11" s="609"/>
      <c r="BM11" s="609"/>
      <c r="BN11" s="610"/>
      <c r="BO11" s="646">
        <v>2.7</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325153</v>
      </c>
      <c r="CS11" s="609"/>
      <c r="CT11" s="609"/>
      <c r="CU11" s="609"/>
      <c r="CV11" s="609"/>
      <c r="CW11" s="609"/>
      <c r="CX11" s="609"/>
      <c r="CY11" s="610"/>
      <c r="CZ11" s="646">
        <v>4.7</v>
      </c>
      <c r="DA11" s="646"/>
      <c r="DB11" s="646"/>
      <c r="DC11" s="646"/>
      <c r="DD11" s="614">
        <v>65347</v>
      </c>
      <c r="DE11" s="609"/>
      <c r="DF11" s="609"/>
      <c r="DG11" s="609"/>
      <c r="DH11" s="609"/>
      <c r="DI11" s="609"/>
      <c r="DJ11" s="609"/>
      <c r="DK11" s="609"/>
      <c r="DL11" s="609"/>
      <c r="DM11" s="609"/>
      <c r="DN11" s="609"/>
      <c r="DO11" s="609"/>
      <c r="DP11" s="610"/>
      <c r="DQ11" s="614">
        <v>182775</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92692</v>
      </c>
      <c r="S12" s="609"/>
      <c r="T12" s="609"/>
      <c r="U12" s="609"/>
      <c r="V12" s="609"/>
      <c r="W12" s="609"/>
      <c r="X12" s="609"/>
      <c r="Y12" s="610"/>
      <c r="Z12" s="646">
        <v>1.2</v>
      </c>
      <c r="AA12" s="646"/>
      <c r="AB12" s="646"/>
      <c r="AC12" s="646"/>
      <c r="AD12" s="647">
        <v>92692</v>
      </c>
      <c r="AE12" s="647"/>
      <c r="AF12" s="647"/>
      <c r="AG12" s="647"/>
      <c r="AH12" s="647"/>
      <c r="AI12" s="647"/>
      <c r="AJ12" s="647"/>
      <c r="AK12" s="647"/>
      <c r="AL12" s="611">
        <v>2.6</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617233</v>
      </c>
      <c r="BH12" s="609"/>
      <c r="BI12" s="609"/>
      <c r="BJ12" s="609"/>
      <c r="BK12" s="609"/>
      <c r="BL12" s="609"/>
      <c r="BM12" s="609"/>
      <c r="BN12" s="610"/>
      <c r="BO12" s="646">
        <v>55.6</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125552</v>
      </c>
      <c r="CS12" s="609"/>
      <c r="CT12" s="609"/>
      <c r="CU12" s="609"/>
      <c r="CV12" s="609"/>
      <c r="CW12" s="609"/>
      <c r="CX12" s="609"/>
      <c r="CY12" s="610"/>
      <c r="CZ12" s="646">
        <v>1.8</v>
      </c>
      <c r="DA12" s="646"/>
      <c r="DB12" s="646"/>
      <c r="DC12" s="646"/>
      <c r="DD12" s="614">
        <v>3352</v>
      </c>
      <c r="DE12" s="609"/>
      <c r="DF12" s="609"/>
      <c r="DG12" s="609"/>
      <c r="DH12" s="609"/>
      <c r="DI12" s="609"/>
      <c r="DJ12" s="609"/>
      <c r="DK12" s="609"/>
      <c r="DL12" s="609"/>
      <c r="DM12" s="609"/>
      <c r="DN12" s="609"/>
      <c r="DO12" s="609"/>
      <c r="DP12" s="610"/>
      <c r="DQ12" s="614">
        <v>122496</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612070</v>
      </c>
      <c r="BH13" s="609"/>
      <c r="BI13" s="609"/>
      <c r="BJ13" s="609"/>
      <c r="BK13" s="609"/>
      <c r="BL13" s="609"/>
      <c r="BM13" s="609"/>
      <c r="BN13" s="610"/>
      <c r="BO13" s="646">
        <v>55.1</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354638</v>
      </c>
      <c r="CS13" s="609"/>
      <c r="CT13" s="609"/>
      <c r="CU13" s="609"/>
      <c r="CV13" s="609"/>
      <c r="CW13" s="609"/>
      <c r="CX13" s="609"/>
      <c r="CY13" s="610"/>
      <c r="CZ13" s="646">
        <v>5.2</v>
      </c>
      <c r="DA13" s="646"/>
      <c r="DB13" s="646"/>
      <c r="DC13" s="646"/>
      <c r="DD13" s="614">
        <v>214619</v>
      </c>
      <c r="DE13" s="609"/>
      <c r="DF13" s="609"/>
      <c r="DG13" s="609"/>
      <c r="DH13" s="609"/>
      <c r="DI13" s="609"/>
      <c r="DJ13" s="609"/>
      <c r="DK13" s="609"/>
      <c r="DL13" s="609"/>
      <c r="DM13" s="609"/>
      <c r="DN13" s="609"/>
      <c r="DO13" s="609"/>
      <c r="DP13" s="610"/>
      <c r="DQ13" s="614">
        <v>123851</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39826</v>
      </c>
      <c r="BH14" s="609"/>
      <c r="BI14" s="609"/>
      <c r="BJ14" s="609"/>
      <c r="BK14" s="609"/>
      <c r="BL14" s="609"/>
      <c r="BM14" s="609"/>
      <c r="BN14" s="610"/>
      <c r="BO14" s="646">
        <v>3.6</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304665</v>
      </c>
      <c r="CS14" s="609"/>
      <c r="CT14" s="609"/>
      <c r="CU14" s="609"/>
      <c r="CV14" s="609"/>
      <c r="CW14" s="609"/>
      <c r="CX14" s="609"/>
      <c r="CY14" s="610"/>
      <c r="CZ14" s="646">
        <v>4.4000000000000004</v>
      </c>
      <c r="DA14" s="646"/>
      <c r="DB14" s="646"/>
      <c r="DC14" s="646"/>
      <c r="DD14" s="614">
        <v>23893</v>
      </c>
      <c r="DE14" s="609"/>
      <c r="DF14" s="609"/>
      <c r="DG14" s="609"/>
      <c r="DH14" s="609"/>
      <c r="DI14" s="609"/>
      <c r="DJ14" s="609"/>
      <c r="DK14" s="609"/>
      <c r="DL14" s="609"/>
      <c r="DM14" s="609"/>
      <c r="DN14" s="609"/>
      <c r="DO14" s="609"/>
      <c r="DP14" s="610"/>
      <c r="DQ14" s="614">
        <v>283270</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12360</v>
      </c>
      <c r="S15" s="609"/>
      <c r="T15" s="609"/>
      <c r="U15" s="609"/>
      <c r="V15" s="609"/>
      <c r="W15" s="609"/>
      <c r="X15" s="609"/>
      <c r="Y15" s="610"/>
      <c r="Z15" s="646">
        <v>0.2</v>
      </c>
      <c r="AA15" s="646"/>
      <c r="AB15" s="646"/>
      <c r="AC15" s="646"/>
      <c r="AD15" s="647">
        <v>12360</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89092</v>
      </c>
      <c r="BH15" s="609"/>
      <c r="BI15" s="609"/>
      <c r="BJ15" s="609"/>
      <c r="BK15" s="609"/>
      <c r="BL15" s="609"/>
      <c r="BM15" s="609"/>
      <c r="BN15" s="610"/>
      <c r="BO15" s="646">
        <v>8</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670794</v>
      </c>
      <c r="CS15" s="609"/>
      <c r="CT15" s="609"/>
      <c r="CU15" s="609"/>
      <c r="CV15" s="609"/>
      <c r="CW15" s="609"/>
      <c r="CX15" s="609"/>
      <c r="CY15" s="610"/>
      <c r="CZ15" s="646">
        <v>9.8000000000000007</v>
      </c>
      <c r="DA15" s="646"/>
      <c r="DB15" s="646"/>
      <c r="DC15" s="646"/>
      <c r="DD15" s="614">
        <v>169733</v>
      </c>
      <c r="DE15" s="609"/>
      <c r="DF15" s="609"/>
      <c r="DG15" s="609"/>
      <c r="DH15" s="609"/>
      <c r="DI15" s="609"/>
      <c r="DJ15" s="609"/>
      <c r="DK15" s="609"/>
      <c r="DL15" s="609"/>
      <c r="DM15" s="609"/>
      <c r="DN15" s="609"/>
      <c r="DO15" s="609"/>
      <c r="DP15" s="610"/>
      <c r="DQ15" s="614">
        <v>469130</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27023</v>
      </c>
      <c r="S16" s="609"/>
      <c r="T16" s="609"/>
      <c r="U16" s="609"/>
      <c r="V16" s="609"/>
      <c r="W16" s="609"/>
      <c r="X16" s="609"/>
      <c r="Y16" s="610"/>
      <c r="Z16" s="646">
        <v>0.4</v>
      </c>
      <c r="AA16" s="646"/>
      <c r="AB16" s="646"/>
      <c r="AC16" s="646"/>
      <c r="AD16" s="647">
        <v>27023</v>
      </c>
      <c r="AE16" s="647"/>
      <c r="AF16" s="647"/>
      <c r="AG16" s="647"/>
      <c r="AH16" s="647"/>
      <c r="AI16" s="647"/>
      <c r="AJ16" s="647"/>
      <c r="AK16" s="647"/>
      <c r="AL16" s="611">
        <v>0.7</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v>2584</v>
      </c>
      <c r="BH16" s="609"/>
      <c r="BI16" s="609"/>
      <c r="BJ16" s="609"/>
      <c r="BK16" s="609"/>
      <c r="BL16" s="609"/>
      <c r="BM16" s="609"/>
      <c r="BN16" s="610"/>
      <c r="BO16" s="646">
        <v>0.2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569777</v>
      </c>
      <c r="CS16" s="609"/>
      <c r="CT16" s="609"/>
      <c r="CU16" s="609"/>
      <c r="CV16" s="609"/>
      <c r="CW16" s="609"/>
      <c r="CX16" s="609"/>
      <c r="CY16" s="610"/>
      <c r="CZ16" s="646">
        <v>8.3000000000000007</v>
      </c>
      <c r="DA16" s="646"/>
      <c r="DB16" s="646"/>
      <c r="DC16" s="646"/>
      <c r="DD16" s="614" t="s">
        <v>122</v>
      </c>
      <c r="DE16" s="609"/>
      <c r="DF16" s="609"/>
      <c r="DG16" s="609"/>
      <c r="DH16" s="609"/>
      <c r="DI16" s="609"/>
      <c r="DJ16" s="609"/>
      <c r="DK16" s="609"/>
      <c r="DL16" s="609"/>
      <c r="DM16" s="609"/>
      <c r="DN16" s="609"/>
      <c r="DO16" s="609"/>
      <c r="DP16" s="610"/>
      <c r="DQ16" s="614">
        <v>33548</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35237</v>
      </c>
      <c r="S17" s="609"/>
      <c r="T17" s="609"/>
      <c r="U17" s="609"/>
      <c r="V17" s="609"/>
      <c r="W17" s="609"/>
      <c r="X17" s="609"/>
      <c r="Y17" s="610"/>
      <c r="Z17" s="646">
        <v>0.5</v>
      </c>
      <c r="AA17" s="646"/>
      <c r="AB17" s="646"/>
      <c r="AC17" s="646"/>
      <c r="AD17" s="647">
        <v>35237</v>
      </c>
      <c r="AE17" s="647"/>
      <c r="AF17" s="647"/>
      <c r="AG17" s="647"/>
      <c r="AH17" s="647"/>
      <c r="AI17" s="647"/>
      <c r="AJ17" s="647"/>
      <c r="AK17" s="647"/>
      <c r="AL17" s="611">
        <v>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454549</v>
      </c>
      <c r="CS17" s="609"/>
      <c r="CT17" s="609"/>
      <c r="CU17" s="609"/>
      <c r="CV17" s="609"/>
      <c r="CW17" s="609"/>
      <c r="CX17" s="609"/>
      <c r="CY17" s="610"/>
      <c r="CZ17" s="646">
        <v>6.6</v>
      </c>
      <c r="DA17" s="646"/>
      <c r="DB17" s="646"/>
      <c r="DC17" s="646"/>
      <c r="DD17" s="614" t="s">
        <v>122</v>
      </c>
      <c r="DE17" s="609"/>
      <c r="DF17" s="609"/>
      <c r="DG17" s="609"/>
      <c r="DH17" s="609"/>
      <c r="DI17" s="609"/>
      <c r="DJ17" s="609"/>
      <c r="DK17" s="609"/>
      <c r="DL17" s="609"/>
      <c r="DM17" s="609"/>
      <c r="DN17" s="609"/>
      <c r="DO17" s="609"/>
      <c r="DP17" s="610"/>
      <c r="DQ17" s="614">
        <v>451979</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3285</v>
      </c>
      <c r="S18" s="609"/>
      <c r="T18" s="609"/>
      <c r="U18" s="609"/>
      <c r="V18" s="609"/>
      <c r="W18" s="609"/>
      <c r="X18" s="609"/>
      <c r="Y18" s="610"/>
      <c r="Z18" s="646">
        <v>0</v>
      </c>
      <c r="AA18" s="646"/>
      <c r="AB18" s="646"/>
      <c r="AC18" s="646"/>
      <c r="AD18" s="647">
        <v>3285</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31952</v>
      </c>
      <c r="S19" s="609"/>
      <c r="T19" s="609"/>
      <c r="U19" s="609"/>
      <c r="V19" s="609"/>
      <c r="W19" s="609"/>
      <c r="X19" s="609"/>
      <c r="Y19" s="610"/>
      <c r="Z19" s="646">
        <v>0.4</v>
      </c>
      <c r="AA19" s="646"/>
      <c r="AB19" s="646"/>
      <c r="AC19" s="646"/>
      <c r="AD19" s="647">
        <v>31952</v>
      </c>
      <c r="AE19" s="647"/>
      <c r="AF19" s="647"/>
      <c r="AG19" s="647"/>
      <c r="AH19" s="647"/>
      <c r="AI19" s="647"/>
      <c r="AJ19" s="647"/>
      <c r="AK19" s="647"/>
      <c r="AL19" s="611">
        <v>0.9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5516</v>
      </c>
      <c r="BH19" s="609"/>
      <c r="BI19" s="609"/>
      <c r="BJ19" s="609"/>
      <c r="BK19" s="609"/>
      <c r="BL19" s="609"/>
      <c r="BM19" s="609"/>
      <c r="BN19" s="610"/>
      <c r="BO19" s="646">
        <v>0.5</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5516</v>
      </c>
      <c r="BH20" s="609"/>
      <c r="BI20" s="609"/>
      <c r="BJ20" s="609"/>
      <c r="BK20" s="609"/>
      <c r="BL20" s="609"/>
      <c r="BM20" s="609"/>
      <c r="BN20" s="610"/>
      <c r="BO20" s="646">
        <v>0.5</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6852098</v>
      </c>
      <c r="CS20" s="609"/>
      <c r="CT20" s="609"/>
      <c r="CU20" s="609"/>
      <c r="CV20" s="609"/>
      <c r="CW20" s="609"/>
      <c r="CX20" s="609"/>
      <c r="CY20" s="610"/>
      <c r="CZ20" s="646">
        <v>100</v>
      </c>
      <c r="DA20" s="646"/>
      <c r="DB20" s="646"/>
      <c r="DC20" s="646"/>
      <c r="DD20" s="614">
        <v>631314</v>
      </c>
      <c r="DE20" s="609"/>
      <c r="DF20" s="609"/>
      <c r="DG20" s="609"/>
      <c r="DH20" s="609"/>
      <c r="DI20" s="609"/>
      <c r="DJ20" s="609"/>
      <c r="DK20" s="609"/>
      <c r="DL20" s="609"/>
      <c r="DM20" s="609"/>
      <c r="DN20" s="609"/>
      <c r="DO20" s="609"/>
      <c r="DP20" s="610"/>
      <c r="DQ20" s="614">
        <v>4202325</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2189420</v>
      </c>
      <c r="S21" s="609"/>
      <c r="T21" s="609"/>
      <c r="U21" s="609"/>
      <c r="V21" s="609"/>
      <c r="W21" s="609"/>
      <c r="X21" s="609"/>
      <c r="Y21" s="610"/>
      <c r="Z21" s="646">
        <v>29.2</v>
      </c>
      <c r="AA21" s="646"/>
      <c r="AB21" s="646"/>
      <c r="AC21" s="646"/>
      <c r="AD21" s="647">
        <v>1992706</v>
      </c>
      <c r="AE21" s="647"/>
      <c r="AF21" s="647"/>
      <c r="AG21" s="647"/>
      <c r="AH21" s="647"/>
      <c r="AI21" s="647"/>
      <c r="AJ21" s="647"/>
      <c r="AK21" s="647"/>
      <c r="AL21" s="611">
        <v>54.9</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5516</v>
      </c>
      <c r="BH21" s="609"/>
      <c r="BI21" s="609"/>
      <c r="BJ21" s="609"/>
      <c r="BK21" s="609"/>
      <c r="BL21" s="609"/>
      <c r="BM21" s="609"/>
      <c r="BN21" s="610"/>
      <c r="BO21" s="646">
        <v>0.5</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1992706</v>
      </c>
      <c r="S22" s="609"/>
      <c r="T22" s="609"/>
      <c r="U22" s="609"/>
      <c r="V22" s="609"/>
      <c r="W22" s="609"/>
      <c r="X22" s="609"/>
      <c r="Y22" s="610"/>
      <c r="Z22" s="646">
        <v>26.6</v>
      </c>
      <c r="AA22" s="646"/>
      <c r="AB22" s="646"/>
      <c r="AC22" s="646"/>
      <c r="AD22" s="647">
        <v>1992706</v>
      </c>
      <c r="AE22" s="647"/>
      <c r="AF22" s="647"/>
      <c r="AG22" s="647"/>
      <c r="AH22" s="647"/>
      <c r="AI22" s="647"/>
      <c r="AJ22" s="647"/>
      <c r="AK22" s="647"/>
      <c r="AL22" s="611">
        <v>54.9</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196706</v>
      </c>
      <c r="S23" s="609"/>
      <c r="T23" s="609"/>
      <c r="U23" s="609"/>
      <c r="V23" s="609"/>
      <c r="W23" s="609"/>
      <c r="X23" s="609"/>
      <c r="Y23" s="610"/>
      <c r="Z23" s="646">
        <v>2.6</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8</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2557620</v>
      </c>
      <c r="CS24" s="664"/>
      <c r="CT24" s="664"/>
      <c r="CU24" s="664"/>
      <c r="CV24" s="664"/>
      <c r="CW24" s="664"/>
      <c r="CX24" s="664"/>
      <c r="CY24" s="689"/>
      <c r="CZ24" s="690">
        <v>37.299999999999997</v>
      </c>
      <c r="DA24" s="672"/>
      <c r="DB24" s="672"/>
      <c r="DC24" s="692"/>
      <c r="DD24" s="688">
        <v>2125861</v>
      </c>
      <c r="DE24" s="664"/>
      <c r="DF24" s="664"/>
      <c r="DG24" s="664"/>
      <c r="DH24" s="664"/>
      <c r="DI24" s="664"/>
      <c r="DJ24" s="664"/>
      <c r="DK24" s="689"/>
      <c r="DL24" s="688">
        <v>1919529</v>
      </c>
      <c r="DM24" s="664"/>
      <c r="DN24" s="664"/>
      <c r="DO24" s="664"/>
      <c r="DP24" s="664"/>
      <c r="DQ24" s="664"/>
      <c r="DR24" s="664"/>
      <c r="DS24" s="664"/>
      <c r="DT24" s="664"/>
      <c r="DU24" s="664"/>
      <c r="DV24" s="689"/>
      <c r="DW24" s="690">
        <v>52.7</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3804192</v>
      </c>
      <c r="S25" s="609"/>
      <c r="T25" s="609"/>
      <c r="U25" s="609"/>
      <c r="V25" s="609"/>
      <c r="W25" s="609"/>
      <c r="X25" s="609"/>
      <c r="Y25" s="610"/>
      <c r="Z25" s="646">
        <v>50.7</v>
      </c>
      <c r="AA25" s="646"/>
      <c r="AB25" s="646"/>
      <c r="AC25" s="646"/>
      <c r="AD25" s="647">
        <v>3607478</v>
      </c>
      <c r="AE25" s="647"/>
      <c r="AF25" s="647"/>
      <c r="AG25" s="647"/>
      <c r="AH25" s="647"/>
      <c r="AI25" s="647"/>
      <c r="AJ25" s="647"/>
      <c r="AK25" s="647"/>
      <c r="AL25" s="611">
        <v>99.4</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1425927</v>
      </c>
      <c r="CS25" s="621"/>
      <c r="CT25" s="621"/>
      <c r="CU25" s="621"/>
      <c r="CV25" s="621"/>
      <c r="CW25" s="621"/>
      <c r="CX25" s="621"/>
      <c r="CY25" s="622"/>
      <c r="CZ25" s="611">
        <v>20.8</v>
      </c>
      <c r="DA25" s="623"/>
      <c r="DB25" s="623"/>
      <c r="DC25" s="624"/>
      <c r="DD25" s="614">
        <v>1354843</v>
      </c>
      <c r="DE25" s="621"/>
      <c r="DF25" s="621"/>
      <c r="DG25" s="621"/>
      <c r="DH25" s="621"/>
      <c r="DI25" s="621"/>
      <c r="DJ25" s="621"/>
      <c r="DK25" s="622"/>
      <c r="DL25" s="614">
        <v>1288541</v>
      </c>
      <c r="DM25" s="621"/>
      <c r="DN25" s="621"/>
      <c r="DO25" s="621"/>
      <c r="DP25" s="621"/>
      <c r="DQ25" s="621"/>
      <c r="DR25" s="621"/>
      <c r="DS25" s="621"/>
      <c r="DT25" s="621"/>
      <c r="DU25" s="621"/>
      <c r="DV25" s="622"/>
      <c r="DW25" s="611">
        <v>35.4</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1247</v>
      </c>
      <c r="S26" s="609"/>
      <c r="T26" s="609"/>
      <c r="U26" s="609"/>
      <c r="V26" s="609"/>
      <c r="W26" s="609"/>
      <c r="X26" s="609"/>
      <c r="Y26" s="610"/>
      <c r="Z26" s="646">
        <v>0</v>
      </c>
      <c r="AA26" s="646"/>
      <c r="AB26" s="646"/>
      <c r="AC26" s="646"/>
      <c r="AD26" s="647">
        <v>1247</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830723</v>
      </c>
      <c r="CS26" s="609"/>
      <c r="CT26" s="609"/>
      <c r="CU26" s="609"/>
      <c r="CV26" s="609"/>
      <c r="CW26" s="609"/>
      <c r="CX26" s="609"/>
      <c r="CY26" s="610"/>
      <c r="CZ26" s="611">
        <v>12.1</v>
      </c>
      <c r="DA26" s="623"/>
      <c r="DB26" s="623"/>
      <c r="DC26" s="624"/>
      <c r="DD26" s="614">
        <v>783233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54408</v>
      </c>
      <c r="S27" s="609"/>
      <c r="T27" s="609"/>
      <c r="U27" s="609"/>
      <c r="V27" s="609"/>
      <c r="W27" s="609"/>
      <c r="X27" s="609"/>
      <c r="Y27" s="610"/>
      <c r="Z27" s="646">
        <v>0.7</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1111053</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677144</v>
      </c>
      <c r="CS27" s="621"/>
      <c r="CT27" s="621"/>
      <c r="CU27" s="621"/>
      <c r="CV27" s="621"/>
      <c r="CW27" s="621"/>
      <c r="CX27" s="621"/>
      <c r="CY27" s="622"/>
      <c r="CZ27" s="611">
        <v>9.9</v>
      </c>
      <c r="DA27" s="623"/>
      <c r="DB27" s="623"/>
      <c r="DC27" s="624"/>
      <c r="DD27" s="614">
        <v>319039</v>
      </c>
      <c r="DE27" s="621"/>
      <c r="DF27" s="621"/>
      <c r="DG27" s="621"/>
      <c r="DH27" s="621"/>
      <c r="DI27" s="621"/>
      <c r="DJ27" s="621"/>
      <c r="DK27" s="622"/>
      <c r="DL27" s="614">
        <v>179009</v>
      </c>
      <c r="DM27" s="621"/>
      <c r="DN27" s="621"/>
      <c r="DO27" s="621"/>
      <c r="DP27" s="621"/>
      <c r="DQ27" s="621"/>
      <c r="DR27" s="621"/>
      <c r="DS27" s="621"/>
      <c r="DT27" s="621"/>
      <c r="DU27" s="621"/>
      <c r="DV27" s="622"/>
      <c r="DW27" s="611">
        <v>4.9000000000000004</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61132</v>
      </c>
      <c r="S28" s="609"/>
      <c r="T28" s="609"/>
      <c r="U28" s="609"/>
      <c r="V28" s="609"/>
      <c r="W28" s="609"/>
      <c r="X28" s="609"/>
      <c r="Y28" s="610"/>
      <c r="Z28" s="646">
        <v>0.8</v>
      </c>
      <c r="AA28" s="646"/>
      <c r="AB28" s="646"/>
      <c r="AC28" s="646"/>
      <c r="AD28" s="647">
        <v>8313</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454549</v>
      </c>
      <c r="CS28" s="609"/>
      <c r="CT28" s="609"/>
      <c r="CU28" s="609"/>
      <c r="CV28" s="609"/>
      <c r="CW28" s="609"/>
      <c r="CX28" s="609"/>
      <c r="CY28" s="610"/>
      <c r="CZ28" s="611">
        <v>6.6</v>
      </c>
      <c r="DA28" s="623"/>
      <c r="DB28" s="623"/>
      <c r="DC28" s="624"/>
      <c r="DD28" s="614">
        <v>451979</v>
      </c>
      <c r="DE28" s="609"/>
      <c r="DF28" s="609"/>
      <c r="DG28" s="609"/>
      <c r="DH28" s="609"/>
      <c r="DI28" s="609"/>
      <c r="DJ28" s="609"/>
      <c r="DK28" s="610"/>
      <c r="DL28" s="614">
        <v>451979</v>
      </c>
      <c r="DM28" s="609"/>
      <c r="DN28" s="609"/>
      <c r="DO28" s="609"/>
      <c r="DP28" s="609"/>
      <c r="DQ28" s="609"/>
      <c r="DR28" s="609"/>
      <c r="DS28" s="609"/>
      <c r="DT28" s="609"/>
      <c r="DU28" s="609"/>
      <c r="DV28" s="610"/>
      <c r="DW28" s="611">
        <v>12.4</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35160</v>
      </c>
      <c r="S29" s="609"/>
      <c r="T29" s="609"/>
      <c r="U29" s="609"/>
      <c r="V29" s="609"/>
      <c r="W29" s="609"/>
      <c r="X29" s="609"/>
      <c r="Y29" s="610"/>
      <c r="Z29" s="646">
        <v>0.5</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454549</v>
      </c>
      <c r="CS29" s="621"/>
      <c r="CT29" s="621"/>
      <c r="CU29" s="621"/>
      <c r="CV29" s="621"/>
      <c r="CW29" s="621"/>
      <c r="CX29" s="621"/>
      <c r="CY29" s="622"/>
      <c r="CZ29" s="611">
        <v>6.6</v>
      </c>
      <c r="DA29" s="623"/>
      <c r="DB29" s="623"/>
      <c r="DC29" s="624"/>
      <c r="DD29" s="614">
        <v>451979</v>
      </c>
      <c r="DE29" s="621"/>
      <c r="DF29" s="621"/>
      <c r="DG29" s="621"/>
      <c r="DH29" s="621"/>
      <c r="DI29" s="621"/>
      <c r="DJ29" s="621"/>
      <c r="DK29" s="622"/>
      <c r="DL29" s="614">
        <v>451979</v>
      </c>
      <c r="DM29" s="621"/>
      <c r="DN29" s="621"/>
      <c r="DO29" s="621"/>
      <c r="DP29" s="621"/>
      <c r="DQ29" s="621"/>
      <c r="DR29" s="621"/>
      <c r="DS29" s="621"/>
      <c r="DT29" s="621"/>
      <c r="DU29" s="621"/>
      <c r="DV29" s="622"/>
      <c r="DW29" s="611">
        <v>12.4</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785598</v>
      </c>
      <c r="S30" s="609"/>
      <c r="T30" s="609"/>
      <c r="U30" s="609"/>
      <c r="V30" s="609"/>
      <c r="W30" s="609"/>
      <c r="X30" s="609"/>
      <c r="Y30" s="610"/>
      <c r="Z30" s="646">
        <v>10.5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439663</v>
      </c>
      <c r="CS30" s="609"/>
      <c r="CT30" s="609"/>
      <c r="CU30" s="609"/>
      <c r="CV30" s="609"/>
      <c r="CW30" s="609"/>
      <c r="CX30" s="609"/>
      <c r="CY30" s="610"/>
      <c r="CZ30" s="611">
        <v>6.4</v>
      </c>
      <c r="DA30" s="623"/>
      <c r="DB30" s="623"/>
      <c r="DC30" s="624"/>
      <c r="DD30" s="614">
        <v>437169</v>
      </c>
      <c r="DE30" s="609"/>
      <c r="DF30" s="609"/>
      <c r="DG30" s="609"/>
      <c r="DH30" s="609"/>
      <c r="DI30" s="609"/>
      <c r="DJ30" s="609"/>
      <c r="DK30" s="610"/>
      <c r="DL30" s="614">
        <v>437169</v>
      </c>
      <c r="DM30" s="609"/>
      <c r="DN30" s="609"/>
      <c r="DO30" s="609"/>
      <c r="DP30" s="609"/>
      <c r="DQ30" s="609"/>
      <c r="DR30" s="609"/>
      <c r="DS30" s="609"/>
      <c r="DT30" s="609"/>
      <c r="DU30" s="609"/>
      <c r="DV30" s="610"/>
      <c r="DW30" s="611">
        <v>12</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98.9</v>
      </c>
      <c r="BH31" s="671"/>
      <c r="BI31" s="671"/>
      <c r="BJ31" s="671"/>
      <c r="BK31" s="671"/>
      <c r="BL31" s="671"/>
      <c r="BM31" s="672">
        <v>94.6</v>
      </c>
      <c r="BN31" s="671"/>
      <c r="BO31" s="671"/>
      <c r="BP31" s="671"/>
      <c r="BQ31" s="673"/>
      <c r="BR31" s="670">
        <v>99</v>
      </c>
      <c r="BS31" s="671"/>
      <c r="BT31" s="671"/>
      <c r="BU31" s="671"/>
      <c r="BV31" s="671"/>
      <c r="BW31" s="671"/>
      <c r="BX31" s="672">
        <v>94.9</v>
      </c>
      <c r="BY31" s="671"/>
      <c r="BZ31" s="671"/>
      <c r="CA31" s="671"/>
      <c r="CB31" s="673"/>
      <c r="CD31" s="629"/>
      <c r="CE31" s="630"/>
      <c r="CF31" s="605" t="s">
        <v>300</v>
      </c>
      <c r="CG31" s="606"/>
      <c r="CH31" s="606"/>
      <c r="CI31" s="606"/>
      <c r="CJ31" s="606"/>
      <c r="CK31" s="606"/>
      <c r="CL31" s="606"/>
      <c r="CM31" s="606"/>
      <c r="CN31" s="606"/>
      <c r="CO31" s="606"/>
      <c r="CP31" s="606"/>
      <c r="CQ31" s="607"/>
      <c r="CR31" s="608">
        <v>14886</v>
      </c>
      <c r="CS31" s="621"/>
      <c r="CT31" s="621"/>
      <c r="CU31" s="621"/>
      <c r="CV31" s="621"/>
      <c r="CW31" s="621"/>
      <c r="CX31" s="621"/>
      <c r="CY31" s="622"/>
      <c r="CZ31" s="611">
        <v>0.2</v>
      </c>
      <c r="DA31" s="623"/>
      <c r="DB31" s="623"/>
      <c r="DC31" s="624"/>
      <c r="DD31" s="614">
        <v>14810</v>
      </c>
      <c r="DE31" s="621"/>
      <c r="DF31" s="621"/>
      <c r="DG31" s="621"/>
      <c r="DH31" s="621"/>
      <c r="DI31" s="621"/>
      <c r="DJ31" s="621"/>
      <c r="DK31" s="622"/>
      <c r="DL31" s="614">
        <v>14810</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479632</v>
      </c>
      <c r="S32" s="609"/>
      <c r="T32" s="609"/>
      <c r="U32" s="609"/>
      <c r="V32" s="609"/>
      <c r="W32" s="609"/>
      <c r="X32" s="609"/>
      <c r="Y32" s="610"/>
      <c r="Z32" s="646">
        <v>6.4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99.6</v>
      </c>
      <c r="BH32" s="621"/>
      <c r="BI32" s="621"/>
      <c r="BJ32" s="621"/>
      <c r="BK32" s="621"/>
      <c r="BL32" s="621"/>
      <c r="BM32" s="612">
        <v>98.9</v>
      </c>
      <c r="BN32" s="621"/>
      <c r="BO32" s="621"/>
      <c r="BP32" s="621"/>
      <c r="BQ32" s="644"/>
      <c r="BR32" s="674">
        <v>99.6</v>
      </c>
      <c r="BS32" s="621"/>
      <c r="BT32" s="621"/>
      <c r="BU32" s="621"/>
      <c r="BV32" s="621"/>
      <c r="BW32" s="621"/>
      <c r="BX32" s="612">
        <v>98.8</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49080</v>
      </c>
      <c r="S33" s="609"/>
      <c r="T33" s="609"/>
      <c r="U33" s="609"/>
      <c r="V33" s="609"/>
      <c r="W33" s="609"/>
      <c r="X33" s="609"/>
      <c r="Y33" s="610"/>
      <c r="Z33" s="646">
        <v>0.7</v>
      </c>
      <c r="AA33" s="646"/>
      <c r="AB33" s="646"/>
      <c r="AC33" s="646"/>
      <c r="AD33" s="647">
        <v>12799</v>
      </c>
      <c r="AE33" s="647"/>
      <c r="AF33" s="647"/>
      <c r="AG33" s="647"/>
      <c r="AH33" s="647"/>
      <c r="AI33" s="647"/>
      <c r="AJ33" s="647"/>
      <c r="AK33" s="647"/>
      <c r="AL33" s="611">
        <v>0.4</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98.3</v>
      </c>
      <c r="BH33" s="593"/>
      <c r="BI33" s="593"/>
      <c r="BJ33" s="593"/>
      <c r="BK33" s="593"/>
      <c r="BL33" s="593"/>
      <c r="BM33" s="639">
        <v>91.3</v>
      </c>
      <c r="BN33" s="593"/>
      <c r="BO33" s="593"/>
      <c r="BP33" s="593"/>
      <c r="BQ33" s="656"/>
      <c r="BR33" s="669">
        <v>98.4</v>
      </c>
      <c r="BS33" s="593"/>
      <c r="BT33" s="593"/>
      <c r="BU33" s="593"/>
      <c r="BV33" s="593"/>
      <c r="BW33" s="593"/>
      <c r="BX33" s="639">
        <v>91.7</v>
      </c>
      <c r="BY33" s="593"/>
      <c r="BZ33" s="593"/>
      <c r="CA33" s="593"/>
      <c r="CB33" s="656"/>
      <c r="CD33" s="605" t="s">
        <v>307</v>
      </c>
      <c r="CE33" s="606"/>
      <c r="CF33" s="606"/>
      <c r="CG33" s="606"/>
      <c r="CH33" s="606"/>
      <c r="CI33" s="606"/>
      <c r="CJ33" s="606"/>
      <c r="CK33" s="606"/>
      <c r="CL33" s="606"/>
      <c r="CM33" s="606"/>
      <c r="CN33" s="606"/>
      <c r="CO33" s="606"/>
      <c r="CP33" s="606"/>
      <c r="CQ33" s="607"/>
      <c r="CR33" s="608">
        <v>3093387</v>
      </c>
      <c r="CS33" s="621"/>
      <c r="CT33" s="621"/>
      <c r="CU33" s="621"/>
      <c r="CV33" s="621"/>
      <c r="CW33" s="621"/>
      <c r="CX33" s="621"/>
      <c r="CY33" s="622"/>
      <c r="CZ33" s="611">
        <v>45.1</v>
      </c>
      <c r="DA33" s="623"/>
      <c r="DB33" s="623"/>
      <c r="DC33" s="624"/>
      <c r="DD33" s="614">
        <v>1868211</v>
      </c>
      <c r="DE33" s="621"/>
      <c r="DF33" s="621"/>
      <c r="DG33" s="621"/>
      <c r="DH33" s="621"/>
      <c r="DI33" s="621"/>
      <c r="DJ33" s="621"/>
      <c r="DK33" s="622"/>
      <c r="DL33" s="614">
        <v>1483136</v>
      </c>
      <c r="DM33" s="621"/>
      <c r="DN33" s="621"/>
      <c r="DO33" s="621"/>
      <c r="DP33" s="621"/>
      <c r="DQ33" s="621"/>
      <c r="DR33" s="621"/>
      <c r="DS33" s="621"/>
      <c r="DT33" s="621"/>
      <c r="DU33" s="621"/>
      <c r="DV33" s="622"/>
      <c r="DW33" s="611">
        <v>40.700000000000003</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167967</v>
      </c>
      <c r="S34" s="609"/>
      <c r="T34" s="609"/>
      <c r="U34" s="609"/>
      <c r="V34" s="609"/>
      <c r="W34" s="609"/>
      <c r="X34" s="609"/>
      <c r="Y34" s="610"/>
      <c r="Z34" s="646">
        <v>2.2000000000000002</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910759</v>
      </c>
      <c r="CS34" s="609"/>
      <c r="CT34" s="609"/>
      <c r="CU34" s="609"/>
      <c r="CV34" s="609"/>
      <c r="CW34" s="609"/>
      <c r="CX34" s="609"/>
      <c r="CY34" s="610"/>
      <c r="CZ34" s="611">
        <v>13.3</v>
      </c>
      <c r="DA34" s="623"/>
      <c r="DB34" s="623"/>
      <c r="DC34" s="624"/>
      <c r="DD34" s="614">
        <v>615367</v>
      </c>
      <c r="DE34" s="609"/>
      <c r="DF34" s="609"/>
      <c r="DG34" s="609"/>
      <c r="DH34" s="609"/>
      <c r="DI34" s="609"/>
      <c r="DJ34" s="609"/>
      <c r="DK34" s="610"/>
      <c r="DL34" s="614">
        <v>482355</v>
      </c>
      <c r="DM34" s="609"/>
      <c r="DN34" s="609"/>
      <c r="DO34" s="609"/>
      <c r="DP34" s="609"/>
      <c r="DQ34" s="609"/>
      <c r="DR34" s="609"/>
      <c r="DS34" s="609"/>
      <c r="DT34" s="609"/>
      <c r="DU34" s="609"/>
      <c r="DV34" s="610"/>
      <c r="DW34" s="611">
        <v>13.3</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614737</v>
      </c>
      <c r="S35" s="609"/>
      <c r="T35" s="609"/>
      <c r="U35" s="609"/>
      <c r="V35" s="609"/>
      <c r="W35" s="609"/>
      <c r="X35" s="609"/>
      <c r="Y35" s="610"/>
      <c r="Z35" s="646">
        <v>8.1999999999999993</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79391</v>
      </c>
      <c r="CS35" s="621"/>
      <c r="CT35" s="621"/>
      <c r="CU35" s="621"/>
      <c r="CV35" s="621"/>
      <c r="CW35" s="621"/>
      <c r="CX35" s="621"/>
      <c r="CY35" s="622"/>
      <c r="CZ35" s="611">
        <v>1.2</v>
      </c>
      <c r="DA35" s="623"/>
      <c r="DB35" s="623"/>
      <c r="DC35" s="624"/>
      <c r="DD35" s="614">
        <v>58187</v>
      </c>
      <c r="DE35" s="621"/>
      <c r="DF35" s="621"/>
      <c r="DG35" s="621"/>
      <c r="DH35" s="621"/>
      <c r="DI35" s="621"/>
      <c r="DJ35" s="621"/>
      <c r="DK35" s="622"/>
      <c r="DL35" s="614">
        <v>29413</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332643</v>
      </c>
      <c r="S36" s="609"/>
      <c r="T36" s="609"/>
      <c r="U36" s="609"/>
      <c r="V36" s="609"/>
      <c r="W36" s="609"/>
      <c r="X36" s="609"/>
      <c r="Y36" s="610"/>
      <c r="Z36" s="646">
        <v>4.4000000000000004</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606592</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17136</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1457468</v>
      </c>
      <c r="CS36" s="609"/>
      <c r="CT36" s="609"/>
      <c r="CU36" s="609"/>
      <c r="CV36" s="609"/>
      <c r="CW36" s="609"/>
      <c r="CX36" s="609"/>
      <c r="CY36" s="610"/>
      <c r="CZ36" s="611">
        <v>21.3</v>
      </c>
      <c r="DA36" s="623"/>
      <c r="DB36" s="623"/>
      <c r="DC36" s="624"/>
      <c r="DD36" s="614">
        <v>791157</v>
      </c>
      <c r="DE36" s="609"/>
      <c r="DF36" s="609"/>
      <c r="DG36" s="609"/>
      <c r="DH36" s="609"/>
      <c r="DI36" s="609"/>
      <c r="DJ36" s="609"/>
      <c r="DK36" s="610"/>
      <c r="DL36" s="614">
        <v>601854</v>
      </c>
      <c r="DM36" s="609"/>
      <c r="DN36" s="609"/>
      <c r="DO36" s="609"/>
      <c r="DP36" s="609"/>
      <c r="DQ36" s="609"/>
      <c r="DR36" s="609"/>
      <c r="DS36" s="609"/>
      <c r="DT36" s="609"/>
      <c r="DU36" s="609"/>
      <c r="DV36" s="610"/>
      <c r="DW36" s="611">
        <v>16.5</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655752</v>
      </c>
      <c r="S37" s="609"/>
      <c r="T37" s="609"/>
      <c r="U37" s="609"/>
      <c r="V37" s="609"/>
      <c r="W37" s="609"/>
      <c r="X37" s="609"/>
      <c r="Y37" s="610"/>
      <c r="Z37" s="646">
        <v>8.6999999999999993</v>
      </c>
      <c r="AA37" s="646"/>
      <c r="AB37" s="646"/>
      <c r="AC37" s="646"/>
      <c r="AD37" s="647">
        <v>371</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80060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13555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296466</v>
      </c>
      <c r="CS37" s="621"/>
      <c r="CT37" s="621"/>
      <c r="CU37" s="621"/>
      <c r="CV37" s="621"/>
      <c r="CW37" s="621"/>
      <c r="CX37" s="621"/>
      <c r="CY37" s="622"/>
      <c r="CZ37" s="611">
        <v>4.3</v>
      </c>
      <c r="DA37" s="623"/>
      <c r="DB37" s="623"/>
      <c r="DC37" s="624"/>
      <c r="DD37" s="614">
        <v>296466</v>
      </c>
      <c r="DE37" s="621"/>
      <c r="DF37" s="621"/>
      <c r="DG37" s="621"/>
      <c r="DH37" s="621"/>
      <c r="DI37" s="621"/>
      <c r="DJ37" s="621"/>
      <c r="DK37" s="622"/>
      <c r="DL37" s="614">
        <v>281806</v>
      </c>
      <c r="DM37" s="621"/>
      <c r="DN37" s="621"/>
      <c r="DO37" s="621"/>
      <c r="DP37" s="621"/>
      <c r="DQ37" s="621"/>
      <c r="DR37" s="621"/>
      <c r="DS37" s="621"/>
      <c r="DT37" s="621"/>
      <c r="DU37" s="621"/>
      <c r="DV37" s="622"/>
      <c r="DW37" s="611">
        <v>7.7</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460100</v>
      </c>
      <c r="S38" s="609"/>
      <c r="T38" s="609"/>
      <c r="U38" s="609"/>
      <c r="V38" s="609"/>
      <c r="W38" s="609"/>
      <c r="X38" s="609"/>
      <c r="Y38" s="610"/>
      <c r="Z38" s="646">
        <v>6.1</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77474</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1337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449058</v>
      </c>
      <c r="CS38" s="609"/>
      <c r="CT38" s="609"/>
      <c r="CU38" s="609"/>
      <c r="CV38" s="609"/>
      <c r="CW38" s="609"/>
      <c r="CX38" s="609"/>
      <c r="CY38" s="610"/>
      <c r="CZ38" s="611">
        <v>6.6</v>
      </c>
      <c r="DA38" s="623"/>
      <c r="DB38" s="623"/>
      <c r="DC38" s="624"/>
      <c r="DD38" s="614">
        <v>373762</v>
      </c>
      <c r="DE38" s="609"/>
      <c r="DF38" s="609"/>
      <c r="DG38" s="609"/>
      <c r="DH38" s="609"/>
      <c r="DI38" s="609"/>
      <c r="DJ38" s="609"/>
      <c r="DK38" s="610"/>
      <c r="DL38" s="614">
        <v>369514</v>
      </c>
      <c r="DM38" s="609"/>
      <c r="DN38" s="609"/>
      <c r="DO38" s="609"/>
      <c r="DP38" s="609"/>
      <c r="DQ38" s="609"/>
      <c r="DR38" s="609"/>
      <c r="DS38" s="609"/>
      <c r="DT38" s="609"/>
      <c r="DU38" s="609"/>
      <c r="DV38" s="610"/>
      <c r="DW38" s="611">
        <v>10.199999999999999</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1941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196711</v>
      </c>
      <c r="CS39" s="621"/>
      <c r="CT39" s="621"/>
      <c r="CU39" s="621"/>
      <c r="CV39" s="621"/>
      <c r="CW39" s="621"/>
      <c r="CX39" s="621"/>
      <c r="CY39" s="622"/>
      <c r="CZ39" s="611">
        <v>2.9</v>
      </c>
      <c r="DA39" s="623"/>
      <c r="DB39" s="623"/>
      <c r="DC39" s="624"/>
      <c r="DD39" s="614">
        <v>29738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10000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108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7501648</v>
      </c>
      <c r="S41" s="633"/>
      <c r="T41" s="633"/>
      <c r="U41" s="633"/>
      <c r="V41" s="633"/>
      <c r="W41" s="633"/>
      <c r="X41" s="633"/>
      <c r="Y41" s="636"/>
      <c r="Z41" s="637">
        <v>100</v>
      </c>
      <c r="AA41" s="637"/>
      <c r="AB41" s="637"/>
      <c r="AC41" s="637"/>
      <c r="AD41" s="638">
        <v>3630208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91121</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357937</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374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1201091</v>
      </c>
      <c r="CS42" s="621"/>
      <c r="CT42" s="621"/>
      <c r="CU42" s="621"/>
      <c r="CV42" s="621"/>
      <c r="CW42" s="621"/>
      <c r="CX42" s="621"/>
      <c r="CY42" s="622"/>
      <c r="CZ42" s="611">
        <v>17.5</v>
      </c>
      <c r="DA42" s="623"/>
      <c r="DB42" s="623"/>
      <c r="DC42" s="624"/>
      <c r="DD42" s="614">
        <v>208253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27513</v>
      </c>
      <c r="CS43" s="621"/>
      <c r="CT43" s="621"/>
      <c r="CU43" s="621"/>
      <c r="CV43" s="621"/>
      <c r="CW43" s="621"/>
      <c r="CX43" s="621"/>
      <c r="CY43" s="622"/>
      <c r="CZ43" s="611">
        <v>0.4</v>
      </c>
      <c r="DA43" s="623"/>
      <c r="DB43" s="623"/>
      <c r="DC43" s="624"/>
      <c r="DD43" s="614">
        <v>27513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631314</v>
      </c>
      <c r="CS44" s="609"/>
      <c r="CT44" s="609"/>
      <c r="CU44" s="609"/>
      <c r="CV44" s="609"/>
      <c r="CW44" s="609"/>
      <c r="CX44" s="609"/>
      <c r="CY44" s="610"/>
      <c r="CZ44" s="611">
        <v>9.1999999999999993</v>
      </c>
      <c r="DA44" s="612"/>
      <c r="DB44" s="612"/>
      <c r="DC44" s="613"/>
      <c r="DD44" s="614">
        <v>174705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181247</v>
      </c>
      <c r="CS45" s="621"/>
      <c r="CT45" s="621"/>
      <c r="CU45" s="621"/>
      <c r="CV45" s="621"/>
      <c r="CW45" s="621"/>
      <c r="CX45" s="621"/>
      <c r="CY45" s="622"/>
      <c r="CZ45" s="611">
        <v>2.6</v>
      </c>
      <c r="DA45" s="623"/>
      <c r="DB45" s="623"/>
      <c r="DC45" s="624"/>
      <c r="DD45" s="614">
        <v>6302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437717</v>
      </c>
      <c r="CS46" s="609"/>
      <c r="CT46" s="609"/>
      <c r="CU46" s="609"/>
      <c r="CV46" s="609"/>
      <c r="CW46" s="609"/>
      <c r="CX46" s="609"/>
      <c r="CY46" s="610"/>
      <c r="CZ46" s="611">
        <v>6.4</v>
      </c>
      <c r="DA46" s="612"/>
      <c r="DB46" s="612"/>
      <c r="DC46" s="613"/>
      <c r="DD46" s="614">
        <v>165715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569777</v>
      </c>
      <c r="CS47" s="621"/>
      <c r="CT47" s="621"/>
      <c r="CU47" s="621"/>
      <c r="CV47" s="621"/>
      <c r="CW47" s="621"/>
      <c r="CX47" s="621"/>
      <c r="CY47" s="622"/>
      <c r="CZ47" s="611">
        <v>8.3000000000000007</v>
      </c>
      <c r="DA47" s="623"/>
      <c r="DB47" s="623"/>
      <c r="DC47" s="624"/>
      <c r="DD47" s="614">
        <v>33548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6852098</v>
      </c>
      <c r="CS49" s="593"/>
      <c r="CT49" s="593"/>
      <c r="CU49" s="593"/>
      <c r="CV49" s="593"/>
      <c r="CW49" s="593"/>
      <c r="CX49" s="593"/>
      <c r="CY49" s="594"/>
      <c r="CZ49" s="595">
        <v>100</v>
      </c>
      <c r="DA49" s="596"/>
      <c r="DB49" s="596"/>
      <c r="DC49" s="597"/>
      <c r="DD49" s="598">
        <v>4202325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s1x3hTrxRa3OOgwL1IXL+T0afeTVy37OiXsEk8Ee8Id8i9gvvJFqpONxcVx5BgB5FWWYvIkQp8nZ1VXUof36fQ==" saltValue="p6QhJ1HPXflgYHR3uTYmF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7308</v>
      </c>
      <c r="R7" s="1090"/>
      <c r="S7" s="1090"/>
      <c r="T7" s="1090"/>
      <c r="U7" s="1090"/>
      <c r="V7" s="1090">
        <v>6859</v>
      </c>
      <c r="W7" s="1090"/>
      <c r="X7" s="1090"/>
      <c r="Y7" s="1090"/>
      <c r="Z7" s="1090"/>
      <c r="AA7" s="1090">
        <v>450</v>
      </c>
      <c r="AB7" s="1090"/>
      <c r="AC7" s="1090"/>
      <c r="AD7" s="1090"/>
      <c r="AE7" s="1091"/>
      <c r="AF7" s="1092">
        <v>332</v>
      </c>
      <c r="AG7" s="1093"/>
      <c r="AH7" s="1093"/>
      <c r="AI7" s="1093"/>
      <c r="AJ7" s="1094"/>
      <c r="AK7" s="1095">
        <v>415</v>
      </c>
      <c r="AL7" s="1096"/>
      <c r="AM7" s="1096"/>
      <c r="AN7" s="1096"/>
      <c r="AO7" s="1096"/>
      <c r="AP7" s="1096">
        <v>4043</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562</v>
      </c>
      <c r="BT7" s="1087"/>
      <c r="BU7" s="1087"/>
      <c r="BV7" s="1087"/>
      <c r="BW7" s="1087"/>
      <c r="BX7" s="1087"/>
      <c r="BY7" s="1087"/>
      <c r="BZ7" s="1087"/>
      <c r="CA7" s="1087"/>
      <c r="CB7" s="1087"/>
      <c r="CC7" s="1087"/>
      <c r="CD7" s="1087"/>
      <c r="CE7" s="1087"/>
      <c r="CF7" s="1087"/>
      <c r="CG7" s="1099"/>
      <c r="CH7" s="1083">
        <v>13</v>
      </c>
      <c r="CI7" s="1084"/>
      <c r="CJ7" s="1084"/>
      <c r="CK7" s="1084"/>
      <c r="CL7" s="1085"/>
      <c r="CM7" s="1083">
        <v>135</v>
      </c>
      <c r="CN7" s="1084"/>
      <c r="CO7" s="1084"/>
      <c r="CP7" s="1084"/>
      <c r="CQ7" s="1085"/>
      <c r="CR7" s="1083">
        <v>35</v>
      </c>
      <c r="CS7" s="1084"/>
      <c r="CT7" s="1084"/>
      <c r="CU7" s="1084"/>
      <c r="CV7" s="1085"/>
      <c r="CW7" s="1083" t="s">
        <v>561</v>
      </c>
      <c r="CX7" s="1084"/>
      <c r="CY7" s="1084"/>
      <c r="CZ7" s="1084"/>
      <c r="DA7" s="1085"/>
      <c r="DB7" s="1083" t="s">
        <v>561</v>
      </c>
      <c r="DC7" s="1084"/>
      <c r="DD7" s="1084"/>
      <c r="DE7" s="1084"/>
      <c r="DF7" s="1085"/>
      <c r="DG7" s="1083" t="s">
        <v>561</v>
      </c>
      <c r="DH7" s="1084"/>
      <c r="DI7" s="1084"/>
      <c r="DJ7" s="1084"/>
      <c r="DK7" s="1085"/>
      <c r="DL7" s="1083" t="s">
        <v>561</v>
      </c>
      <c r="DM7" s="1084"/>
      <c r="DN7" s="1084"/>
      <c r="DO7" s="1084"/>
      <c r="DP7" s="1085"/>
      <c r="DQ7" s="1083" t="s">
        <v>561</v>
      </c>
      <c r="DR7" s="1084"/>
      <c r="DS7" s="1084"/>
      <c r="DT7" s="1084"/>
      <c r="DU7" s="1085"/>
      <c r="DV7" s="1086"/>
      <c r="DW7" s="1087"/>
      <c r="DX7" s="1087"/>
      <c r="DY7" s="1087"/>
      <c r="DZ7" s="1088"/>
      <c r="EA7" s="216"/>
    </row>
    <row r="8" spans="1:131" s="217" customFormat="1" ht="26.25" customHeight="1" x14ac:dyDescent="0.2">
      <c r="A8" s="220">
        <v>2</v>
      </c>
      <c r="B8" s="1017" t="s">
        <v>375</v>
      </c>
      <c r="C8" s="1018"/>
      <c r="D8" s="1018"/>
      <c r="E8" s="1018"/>
      <c r="F8" s="1018"/>
      <c r="G8" s="1018"/>
      <c r="H8" s="1018"/>
      <c r="I8" s="1018"/>
      <c r="J8" s="1018"/>
      <c r="K8" s="1018"/>
      <c r="L8" s="1018"/>
      <c r="M8" s="1018"/>
      <c r="N8" s="1018"/>
      <c r="O8" s="1018"/>
      <c r="P8" s="1019"/>
      <c r="Q8" s="1025">
        <v>200</v>
      </c>
      <c r="R8" s="1026"/>
      <c r="S8" s="1026"/>
      <c r="T8" s="1026"/>
      <c r="U8" s="1026"/>
      <c r="V8" s="1026">
        <v>0</v>
      </c>
      <c r="W8" s="1026"/>
      <c r="X8" s="1026"/>
      <c r="Y8" s="1026"/>
      <c r="Z8" s="1026"/>
      <c r="AA8" s="1026">
        <v>200</v>
      </c>
      <c r="AB8" s="1026"/>
      <c r="AC8" s="1026"/>
      <c r="AD8" s="1026"/>
      <c r="AE8" s="1027"/>
      <c r="AF8" s="1022" t="s">
        <v>122</v>
      </c>
      <c r="AG8" s="1023"/>
      <c r="AH8" s="1023"/>
      <c r="AI8" s="1023"/>
      <c r="AJ8" s="1024"/>
      <c r="AK8" s="1067">
        <v>200</v>
      </c>
      <c r="AL8" s="1068"/>
      <c r="AM8" s="1068"/>
      <c r="AN8" s="1068"/>
      <c r="AO8" s="1068"/>
      <c r="AP8" s="1068" t="s">
        <v>550</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563</v>
      </c>
      <c r="BT8" s="980"/>
      <c r="BU8" s="980"/>
      <c r="BV8" s="980"/>
      <c r="BW8" s="980"/>
      <c r="BX8" s="980"/>
      <c r="BY8" s="980"/>
      <c r="BZ8" s="980"/>
      <c r="CA8" s="980"/>
      <c r="CB8" s="980"/>
      <c r="CC8" s="980"/>
      <c r="CD8" s="980"/>
      <c r="CE8" s="980"/>
      <c r="CF8" s="980"/>
      <c r="CG8" s="1001"/>
      <c r="CH8" s="976">
        <v>4</v>
      </c>
      <c r="CI8" s="977"/>
      <c r="CJ8" s="977"/>
      <c r="CK8" s="977"/>
      <c r="CL8" s="978"/>
      <c r="CM8" s="976">
        <v>40</v>
      </c>
      <c r="CN8" s="977"/>
      <c r="CO8" s="977"/>
      <c r="CP8" s="977"/>
      <c r="CQ8" s="978"/>
      <c r="CR8" s="976">
        <v>20</v>
      </c>
      <c r="CS8" s="977"/>
      <c r="CT8" s="977"/>
      <c r="CU8" s="977"/>
      <c r="CV8" s="978"/>
      <c r="CW8" s="976" t="s">
        <v>561</v>
      </c>
      <c r="CX8" s="977"/>
      <c r="CY8" s="977"/>
      <c r="CZ8" s="977"/>
      <c r="DA8" s="978"/>
      <c r="DB8" s="976" t="s">
        <v>561</v>
      </c>
      <c r="DC8" s="977"/>
      <c r="DD8" s="977"/>
      <c r="DE8" s="977"/>
      <c r="DF8" s="978"/>
      <c r="DG8" s="976" t="s">
        <v>561</v>
      </c>
      <c r="DH8" s="977"/>
      <c r="DI8" s="977"/>
      <c r="DJ8" s="977"/>
      <c r="DK8" s="978"/>
      <c r="DL8" s="976" t="s">
        <v>561</v>
      </c>
      <c r="DM8" s="977"/>
      <c r="DN8" s="977"/>
      <c r="DO8" s="977"/>
      <c r="DP8" s="978"/>
      <c r="DQ8" s="976" t="s">
        <v>561</v>
      </c>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377</v>
      </c>
      <c r="B23" s="924" t="s">
        <v>378</v>
      </c>
      <c r="C23" s="925"/>
      <c r="D23" s="925"/>
      <c r="E23" s="925"/>
      <c r="F23" s="925"/>
      <c r="G23" s="925"/>
      <c r="H23" s="925"/>
      <c r="I23" s="925"/>
      <c r="J23" s="925"/>
      <c r="K23" s="925"/>
      <c r="L23" s="925"/>
      <c r="M23" s="925"/>
      <c r="N23" s="925"/>
      <c r="O23" s="925"/>
      <c r="P23" s="935"/>
      <c r="Q23" s="1054">
        <v>7508</v>
      </c>
      <c r="R23" s="1048"/>
      <c r="S23" s="1048"/>
      <c r="T23" s="1048"/>
      <c r="U23" s="1048"/>
      <c r="V23" s="1048">
        <v>6859</v>
      </c>
      <c r="W23" s="1048"/>
      <c r="X23" s="1048"/>
      <c r="Y23" s="1048"/>
      <c r="Z23" s="1048"/>
      <c r="AA23" s="1048">
        <v>650</v>
      </c>
      <c r="AB23" s="1048"/>
      <c r="AC23" s="1048"/>
      <c r="AD23" s="1048"/>
      <c r="AE23" s="1055"/>
      <c r="AF23" s="1056">
        <v>332</v>
      </c>
      <c r="AG23" s="1048"/>
      <c r="AH23" s="1048"/>
      <c r="AI23" s="1048"/>
      <c r="AJ23" s="1057"/>
      <c r="AK23" s="1058"/>
      <c r="AL23" s="1059"/>
      <c r="AM23" s="1059"/>
      <c r="AN23" s="1059"/>
      <c r="AO23" s="1059"/>
      <c r="AP23" s="1048">
        <v>4043</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389</v>
      </c>
      <c r="C28" s="1035"/>
      <c r="D28" s="1035"/>
      <c r="E28" s="1035"/>
      <c r="F28" s="1035"/>
      <c r="G28" s="1035"/>
      <c r="H28" s="1035"/>
      <c r="I28" s="1035"/>
      <c r="J28" s="1035"/>
      <c r="K28" s="1035"/>
      <c r="L28" s="1035"/>
      <c r="M28" s="1035"/>
      <c r="N28" s="1035"/>
      <c r="O28" s="1035"/>
      <c r="P28" s="1036"/>
      <c r="Q28" s="1037">
        <v>1076</v>
      </c>
      <c r="R28" s="1038"/>
      <c r="S28" s="1038"/>
      <c r="T28" s="1038"/>
      <c r="U28" s="1038"/>
      <c r="V28" s="1038">
        <v>1059</v>
      </c>
      <c r="W28" s="1038"/>
      <c r="X28" s="1038"/>
      <c r="Y28" s="1038"/>
      <c r="Z28" s="1038"/>
      <c r="AA28" s="1038">
        <v>17</v>
      </c>
      <c r="AB28" s="1038"/>
      <c r="AC28" s="1038"/>
      <c r="AD28" s="1038"/>
      <c r="AE28" s="1039"/>
      <c r="AF28" s="1040">
        <v>17</v>
      </c>
      <c r="AG28" s="1038"/>
      <c r="AH28" s="1038"/>
      <c r="AI28" s="1038"/>
      <c r="AJ28" s="1041"/>
      <c r="AK28" s="1029">
        <v>103</v>
      </c>
      <c r="AL28" s="1030"/>
      <c r="AM28" s="1030"/>
      <c r="AN28" s="1030"/>
      <c r="AO28" s="1030"/>
      <c r="AP28" s="1030" t="s">
        <v>550</v>
      </c>
      <c r="AQ28" s="1030"/>
      <c r="AR28" s="1030"/>
      <c r="AS28" s="1030"/>
      <c r="AT28" s="1030"/>
      <c r="AU28" s="1030" t="s">
        <v>550</v>
      </c>
      <c r="AV28" s="1030"/>
      <c r="AW28" s="1030"/>
      <c r="AX28" s="1030"/>
      <c r="AY28" s="1030"/>
      <c r="AZ28" s="1031" t="s">
        <v>550</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390</v>
      </c>
      <c r="C29" s="1018"/>
      <c r="D29" s="1018"/>
      <c r="E29" s="1018"/>
      <c r="F29" s="1018"/>
      <c r="G29" s="1018"/>
      <c r="H29" s="1018"/>
      <c r="I29" s="1018"/>
      <c r="J29" s="1018"/>
      <c r="K29" s="1018"/>
      <c r="L29" s="1018"/>
      <c r="M29" s="1018"/>
      <c r="N29" s="1018"/>
      <c r="O29" s="1018"/>
      <c r="P29" s="1019"/>
      <c r="Q29" s="1025">
        <v>1178</v>
      </c>
      <c r="R29" s="1026"/>
      <c r="S29" s="1026"/>
      <c r="T29" s="1026"/>
      <c r="U29" s="1026"/>
      <c r="V29" s="1026">
        <v>1111</v>
      </c>
      <c r="W29" s="1026"/>
      <c r="X29" s="1026"/>
      <c r="Y29" s="1026"/>
      <c r="Z29" s="1026"/>
      <c r="AA29" s="1026">
        <v>67</v>
      </c>
      <c r="AB29" s="1026"/>
      <c r="AC29" s="1026"/>
      <c r="AD29" s="1026"/>
      <c r="AE29" s="1027"/>
      <c r="AF29" s="1022">
        <v>67</v>
      </c>
      <c r="AG29" s="1023"/>
      <c r="AH29" s="1023"/>
      <c r="AI29" s="1023"/>
      <c r="AJ29" s="1024"/>
      <c r="AK29" s="967">
        <v>174</v>
      </c>
      <c r="AL29" s="958"/>
      <c r="AM29" s="958"/>
      <c r="AN29" s="958"/>
      <c r="AO29" s="958"/>
      <c r="AP29" s="958" t="s">
        <v>550</v>
      </c>
      <c r="AQ29" s="958"/>
      <c r="AR29" s="958"/>
      <c r="AS29" s="958"/>
      <c r="AT29" s="958"/>
      <c r="AU29" s="958" t="s">
        <v>550</v>
      </c>
      <c r="AV29" s="958"/>
      <c r="AW29" s="958"/>
      <c r="AX29" s="958"/>
      <c r="AY29" s="958"/>
      <c r="AZ29" s="1028" t="s">
        <v>550</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391</v>
      </c>
      <c r="C30" s="1018"/>
      <c r="D30" s="1018"/>
      <c r="E30" s="1018"/>
      <c r="F30" s="1018"/>
      <c r="G30" s="1018"/>
      <c r="H30" s="1018"/>
      <c r="I30" s="1018"/>
      <c r="J30" s="1018"/>
      <c r="K30" s="1018"/>
      <c r="L30" s="1018"/>
      <c r="M30" s="1018"/>
      <c r="N30" s="1018"/>
      <c r="O30" s="1018"/>
      <c r="P30" s="1019"/>
      <c r="Q30" s="1025">
        <v>157</v>
      </c>
      <c r="R30" s="1026"/>
      <c r="S30" s="1026"/>
      <c r="T30" s="1026"/>
      <c r="U30" s="1026"/>
      <c r="V30" s="1026">
        <v>157</v>
      </c>
      <c r="W30" s="1026"/>
      <c r="X30" s="1026"/>
      <c r="Y30" s="1026"/>
      <c r="Z30" s="1026"/>
      <c r="AA30" s="1026">
        <v>0</v>
      </c>
      <c r="AB30" s="1026"/>
      <c r="AC30" s="1026"/>
      <c r="AD30" s="1026"/>
      <c r="AE30" s="1027"/>
      <c r="AF30" s="1022">
        <v>0</v>
      </c>
      <c r="AG30" s="1023"/>
      <c r="AH30" s="1023"/>
      <c r="AI30" s="1023"/>
      <c r="AJ30" s="1024"/>
      <c r="AK30" s="967">
        <v>34</v>
      </c>
      <c r="AL30" s="958"/>
      <c r="AM30" s="958"/>
      <c r="AN30" s="958"/>
      <c r="AO30" s="958"/>
      <c r="AP30" s="958" t="s">
        <v>550</v>
      </c>
      <c r="AQ30" s="958"/>
      <c r="AR30" s="958"/>
      <c r="AS30" s="958"/>
      <c r="AT30" s="958"/>
      <c r="AU30" s="958" t="s">
        <v>550</v>
      </c>
      <c r="AV30" s="958"/>
      <c r="AW30" s="958"/>
      <c r="AX30" s="958"/>
      <c r="AY30" s="958"/>
      <c r="AZ30" s="1028" t="s">
        <v>550</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392</v>
      </c>
      <c r="C31" s="1018"/>
      <c r="D31" s="1018"/>
      <c r="E31" s="1018"/>
      <c r="F31" s="1018"/>
      <c r="G31" s="1018"/>
      <c r="H31" s="1018"/>
      <c r="I31" s="1018"/>
      <c r="J31" s="1018"/>
      <c r="K31" s="1018"/>
      <c r="L31" s="1018"/>
      <c r="M31" s="1018"/>
      <c r="N31" s="1018"/>
      <c r="O31" s="1018"/>
      <c r="P31" s="1019"/>
      <c r="Q31" s="1025">
        <v>464</v>
      </c>
      <c r="R31" s="1026"/>
      <c r="S31" s="1026"/>
      <c r="T31" s="1026"/>
      <c r="U31" s="1026"/>
      <c r="V31" s="1026">
        <v>488</v>
      </c>
      <c r="W31" s="1026"/>
      <c r="X31" s="1026"/>
      <c r="Y31" s="1026"/>
      <c r="Z31" s="1026"/>
      <c r="AA31" s="1026">
        <v>-25</v>
      </c>
      <c r="AB31" s="1026"/>
      <c r="AC31" s="1026"/>
      <c r="AD31" s="1026"/>
      <c r="AE31" s="1027"/>
      <c r="AF31" s="1022">
        <v>185</v>
      </c>
      <c r="AG31" s="1023"/>
      <c r="AH31" s="1023"/>
      <c r="AI31" s="1023"/>
      <c r="AJ31" s="1024"/>
      <c r="AK31" s="967">
        <v>80</v>
      </c>
      <c r="AL31" s="958"/>
      <c r="AM31" s="958"/>
      <c r="AN31" s="958"/>
      <c r="AO31" s="958"/>
      <c r="AP31" s="958">
        <v>2057</v>
      </c>
      <c r="AQ31" s="958"/>
      <c r="AR31" s="958"/>
      <c r="AS31" s="958"/>
      <c r="AT31" s="958"/>
      <c r="AU31" s="958">
        <v>376</v>
      </c>
      <c r="AV31" s="958"/>
      <c r="AW31" s="958"/>
      <c r="AX31" s="958"/>
      <c r="AY31" s="958"/>
      <c r="AZ31" s="1028" t="s">
        <v>550</v>
      </c>
      <c r="BA31" s="1028"/>
      <c r="BB31" s="1028"/>
      <c r="BC31" s="1028"/>
      <c r="BD31" s="1028"/>
      <c r="BE31" s="959" t="s">
        <v>393</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377</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269</v>
      </c>
      <c r="AG63" s="946"/>
      <c r="AH63" s="946"/>
      <c r="AI63" s="946"/>
      <c r="AJ63" s="1009"/>
      <c r="AK63" s="1010"/>
      <c r="AL63" s="950"/>
      <c r="AM63" s="950"/>
      <c r="AN63" s="950"/>
      <c r="AO63" s="950"/>
      <c r="AP63" s="946">
        <v>2057</v>
      </c>
      <c r="AQ63" s="946"/>
      <c r="AR63" s="946"/>
      <c r="AS63" s="946"/>
      <c r="AT63" s="946"/>
      <c r="AU63" s="946">
        <v>376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398</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551</v>
      </c>
      <c r="C68" s="973"/>
      <c r="D68" s="973"/>
      <c r="E68" s="973"/>
      <c r="F68" s="973"/>
      <c r="G68" s="973"/>
      <c r="H68" s="973"/>
      <c r="I68" s="973"/>
      <c r="J68" s="973"/>
      <c r="K68" s="973"/>
      <c r="L68" s="973"/>
      <c r="M68" s="973"/>
      <c r="N68" s="973"/>
      <c r="O68" s="973"/>
      <c r="P68" s="974"/>
      <c r="Q68" s="975">
        <v>22955</v>
      </c>
      <c r="R68" s="969"/>
      <c r="S68" s="969"/>
      <c r="T68" s="969"/>
      <c r="U68" s="969"/>
      <c r="V68" s="969">
        <v>21287</v>
      </c>
      <c r="W68" s="969"/>
      <c r="X68" s="969"/>
      <c r="Y68" s="969"/>
      <c r="Z68" s="969"/>
      <c r="AA68" s="969">
        <v>1669</v>
      </c>
      <c r="AB68" s="969"/>
      <c r="AC68" s="969"/>
      <c r="AD68" s="969"/>
      <c r="AE68" s="969"/>
      <c r="AF68" s="969">
        <v>1669</v>
      </c>
      <c r="AG68" s="969"/>
      <c r="AH68" s="969"/>
      <c r="AI68" s="969"/>
      <c r="AJ68" s="969"/>
      <c r="AK68" s="969">
        <v>162</v>
      </c>
      <c r="AL68" s="969"/>
      <c r="AM68" s="969"/>
      <c r="AN68" s="969"/>
      <c r="AO68" s="969"/>
      <c r="AP68" s="969" t="s">
        <v>561</v>
      </c>
      <c r="AQ68" s="969"/>
      <c r="AR68" s="969"/>
      <c r="AS68" s="969"/>
      <c r="AT68" s="969"/>
      <c r="AU68" s="969" t="s">
        <v>561</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552</v>
      </c>
      <c r="C69" s="962"/>
      <c r="D69" s="962"/>
      <c r="E69" s="962"/>
      <c r="F69" s="962"/>
      <c r="G69" s="962"/>
      <c r="H69" s="962"/>
      <c r="I69" s="962"/>
      <c r="J69" s="962"/>
      <c r="K69" s="962"/>
      <c r="L69" s="962"/>
      <c r="M69" s="962"/>
      <c r="N69" s="962"/>
      <c r="O69" s="962"/>
      <c r="P69" s="963"/>
      <c r="Q69" s="964">
        <v>167</v>
      </c>
      <c r="R69" s="958"/>
      <c r="S69" s="958"/>
      <c r="T69" s="958"/>
      <c r="U69" s="958"/>
      <c r="V69" s="958">
        <v>117</v>
      </c>
      <c r="W69" s="958"/>
      <c r="X69" s="958"/>
      <c r="Y69" s="958"/>
      <c r="Z69" s="958"/>
      <c r="AA69" s="958">
        <v>50</v>
      </c>
      <c r="AB69" s="958"/>
      <c r="AC69" s="958"/>
      <c r="AD69" s="958"/>
      <c r="AE69" s="958"/>
      <c r="AF69" s="958">
        <v>50</v>
      </c>
      <c r="AG69" s="958"/>
      <c r="AH69" s="958"/>
      <c r="AI69" s="958"/>
      <c r="AJ69" s="958"/>
      <c r="AK69" s="958" t="s">
        <v>561</v>
      </c>
      <c r="AL69" s="958"/>
      <c r="AM69" s="958"/>
      <c r="AN69" s="958"/>
      <c r="AO69" s="958"/>
      <c r="AP69" s="958" t="s">
        <v>561</v>
      </c>
      <c r="AQ69" s="958"/>
      <c r="AR69" s="958"/>
      <c r="AS69" s="958"/>
      <c r="AT69" s="958"/>
      <c r="AU69" s="958" t="s">
        <v>561</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553</v>
      </c>
      <c r="C70" s="962"/>
      <c r="D70" s="962"/>
      <c r="E70" s="962"/>
      <c r="F70" s="962"/>
      <c r="G70" s="962"/>
      <c r="H70" s="962"/>
      <c r="I70" s="962"/>
      <c r="J70" s="962"/>
      <c r="K70" s="962"/>
      <c r="L70" s="962"/>
      <c r="M70" s="962"/>
      <c r="N70" s="962"/>
      <c r="O70" s="962"/>
      <c r="P70" s="963"/>
      <c r="Q70" s="964">
        <v>104</v>
      </c>
      <c r="R70" s="958"/>
      <c r="S70" s="958"/>
      <c r="T70" s="958"/>
      <c r="U70" s="958"/>
      <c r="V70" s="958">
        <v>98</v>
      </c>
      <c r="W70" s="958"/>
      <c r="X70" s="958"/>
      <c r="Y70" s="958"/>
      <c r="Z70" s="958"/>
      <c r="AA70" s="958">
        <v>6</v>
      </c>
      <c r="AB70" s="958"/>
      <c r="AC70" s="958"/>
      <c r="AD70" s="958"/>
      <c r="AE70" s="958"/>
      <c r="AF70" s="958">
        <v>6</v>
      </c>
      <c r="AG70" s="958"/>
      <c r="AH70" s="958"/>
      <c r="AI70" s="958"/>
      <c r="AJ70" s="958"/>
      <c r="AK70" s="958">
        <v>2</v>
      </c>
      <c r="AL70" s="958"/>
      <c r="AM70" s="958"/>
      <c r="AN70" s="958"/>
      <c r="AO70" s="958"/>
      <c r="AP70" s="958" t="s">
        <v>561</v>
      </c>
      <c r="AQ70" s="958"/>
      <c r="AR70" s="958"/>
      <c r="AS70" s="958"/>
      <c r="AT70" s="958"/>
      <c r="AU70" s="958" t="s">
        <v>561</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554</v>
      </c>
      <c r="C71" s="962"/>
      <c r="D71" s="962"/>
      <c r="E71" s="962"/>
      <c r="F71" s="962"/>
      <c r="G71" s="962"/>
      <c r="H71" s="962"/>
      <c r="I71" s="962"/>
      <c r="J71" s="962"/>
      <c r="K71" s="962"/>
      <c r="L71" s="962"/>
      <c r="M71" s="962"/>
      <c r="N71" s="962"/>
      <c r="O71" s="962"/>
      <c r="P71" s="963"/>
      <c r="Q71" s="964">
        <v>92</v>
      </c>
      <c r="R71" s="958"/>
      <c r="S71" s="958"/>
      <c r="T71" s="958"/>
      <c r="U71" s="958"/>
      <c r="V71" s="958">
        <v>56</v>
      </c>
      <c r="W71" s="958"/>
      <c r="X71" s="958"/>
      <c r="Y71" s="958"/>
      <c r="Z71" s="958"/>
      <c r="AA71" s="958">
        <v>36</v>
      </c>
      <c r="AB71" s="958"/>
      <c r="AC71" s="958"/>
      <c r="AD71" s="958"/>
      <c r="AE71" s="958"/>
      <c r="AF71" s="958">
        <v>36</v>
      </c>
      <c r="AG71" s="958"/>
      <c r="AH71" s="958"/>
      <c r="AI71" s="958"/>
      <c r="AJ71" s="958"/>
      <c r="AK71" s="958" t="s">
        <v>561</v>
      </c>
      <c r="AL71" s="958"/>
      <c r="AM71" s="958"/>
      <c r="AN71" s="958"/>
      <c r="AO71" s="958"/>
      <c r="AP71" s="958" t="s">
        <v>561</v>
      </c>
      <c r="AQ71" s="958"/>
      <c r="AR71" s="958"/>
      <c r="AS71" s="958"/>
      <c r="AT71" s="958"/>
      <c r="AU71" s="958" t="s">
        <v>561</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555</v>
      </c>
      <c r="C72" s="962"/>
      <c r="D72" s="962"/>
      <c r="E72" s="962"/>
      <c r="F72" s="962"/>
      <c r="G72" s="962"/>
      <c r="H72" s="962"/>
      <c r="I72" s="962"/>
      <c r="J72" s="962"/>
      <c r="K72" s="962"/>
      <c r="L72" s="962"/>
      <c r="M72" s="962"/>
      <c r="N72" s="962"/>
      <c r="O72" s="962"/>
      <c r="P72" s="963"/>
      <c r="Q72" s="964">
        <v>3319</v>
      </c>
      <c r="R72" s="958"/>
      <c r="S72" s="958"/>
      <c r="T72" s="958"/>
      <c r="U72" s="958"/>
      <c r="V72" s="958">
        <v>2789</v>
      </c>
      <c r="W72" s="958"/>
      <c r="X72" s="958"/>
      <c r="Y72" s="958"/>
      <c r="Z72" s="958"/>
      <c r="AA72" s="958">
        <v>530</v>
      </c>
      <c r="AB72" s="958"/>
      <c r="AC72" s="958"/>
      <c r="AD72" s="958"/>
      <c r="AE72" s="958"/>
      <c r="AF72" s="958">
        <v>530</v>
      </c>
      <c r="AG72" s="958"/>
      <c r="AH72" s="958"/>
      <c r="AI72" s="958"/>
      <c r="AJ72" s="958"/>
      <c r="AK72" s="958">
        <v>238</v>
      </c>
      <c r="AL72" s="958"/>
      <c r="AM72" s="958"/>
      <c r="AN72" s="958"/>
      <c r="AO72" s="958"/>
      <c r="AP72" s="958" t="s">
        <v>561</v>
      </c>
      <c r="AQ72" s="958"/>
      <c r="AR72" s="958"/>
      <c r="AS72" s="958"/>
      <c r="AT72" s="958"/>
      <c r="AU72" s="958" t="s">
        <v>561</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556</v>
      </c>
      <c r="C73" s="962"/>
      <c r="D73" s="962"/>
      <c r="E73" s="962"/>
      <c r="F73" s="962"/>
      <c r="G73" s="962"/>
      <c r="H73" s="962"/>
      <c r="I73" s="962"/>
      <c r="J73" s="962"/>
      <c r="K73" s="962"/>
      <c r="L73" s="962"/>
      <c r="M73" s="962"/>
      <c r="N73" s="962"/>
      <c r="O73" s="962"/>
      <c r="P73" s="963"/>
      <c r="Q73" s="964">
        <v>798483</v>
      </c>
      <c r="R73" s="958"/>
      <c r="S73" s="958"/>
      <c r="T73" s="958"/>
      <c r="U73" s="958"/>
      <c r="V73" s="958">
        <v>787972</v>
      </c>
      <c r="W73" s="958"/>
      <c r="X73" s="958"/>
      <c r="Y73" s="958"/>
      <c r="Z73" s="958"/>
      <c r="AA73" s="958">
        <v>10511</v>
      </c>
      <c r="AB73" s="958"/>
      <c r="AC73" s="958"/>
      <c r="AD73" s="958"/>
      <c r="AE73" s="958"/>
      <c r="AF73" s="958">
        <v>10511</v>
      </c>
      <c r="AG73" s="958"/>
      <c r="AH73" s="958"/>
      <c r="AI73" s="958"/>
      <c r="AJ73" s="958"/>
      <c r="AK73" s="958">
        <v>8050</v>
      </c>
      <c r="AL73" s="958"/>
      <c r="AM73" s="958"/>
      <c r="AN73" s="958"/>
      <c r="AO73" s="958"/>
      <c r="AP73" s="958" t="s">
        <v>561</v>
      </c>
      <c r="AQ73" s="958"/>
      <c r="AR73" s="958"/>
      <c r="AS73" s="958"/>
      <c r="AT73" s="958"/>
      <c r="AU73" s="958" t="s">
        <v>561</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557</v>
      </c>
      <c r="C74" s="962"/>
      <c r="D74" s="962"/>
      <c r="E74" s="962"/>
      <c r="F74" s="962"/>
      <c r="G74" s="962"/>
      <c r="H74" s="962"/>
      <c r="I74" s="962"/>
      <c r="J74" s="962"/>
      <c r="K74" s="962"/>
      <c r="L74" s="962"/>
      <c r="M74" s="962"/>
      <c r="N74" s="962"/>
      <c r="O74" s="962"/>
      <c r="P74" s="963"/>
      <c r="Q74" s="964">
        <v>2355</v>
      </c>
      <c r="R74" s="958"/>
      <c r="S74" s="958"/>
      <c r="T74" s="958"/>
      <c r="U74" s="958"/>
      <c r="V74" s="958">
        <v>2300</v>
      </c>
      <c r="W74" s="958"/>
      <c r="X74" s="958"/>
      <c r="Y74" s="958"/>
      <c r="Z74" s="958"/>
      <c r="AA74" s="958">
        <v>55</v>
      </c>
      <c r="AB74" s="958"/>
      <c r="AC74" s="958"/>
      <c r="AD74" s="958"/>
      <c r="AE74" s="958"/>
      <c r="AF74" s="958">
        <v>55</v>
      </c>
      <c r="AG74" s="958"/>
      <c r="AH74" s="958"/>
      <c r="AI74" s="958"/>
      <c r="AJ74" s="958"/>
      <c r="AK74" s="958" t="s">
        <v>561</v>
      </c>
      <c r="AL74" s="958"/>
      <c r="AM74" s="958"/>
      <c r="AN74" s="958"/>
      <c r="AO74" s="958"/>
      <c r="AP74" s="958">
        <v>276</v>
      </c>
      <c r="AQ74" s="958"/>
      <c r="AR74" s="958"/>
      <c r="AS74" s="958"/>
      <c r="AT74" s="958"/>
      <c r="AU74" s="958">
        <v>35</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558</v>
      </c>
      <c r="C75" s="962"/>
      <c r="D75" s="962"/>
      <c r="E75" s="962"/>
      <c r="F75" s="962"/>
      <c r="G75" s="962"/>
      <c r="H75" s="962"/>
      <c r="I75" s="962"/>
      <c r="J75" s="962"/>
      <c r="K75" s="962"/>
      <c r="L75" s="962"/>
      <c r="M75" s="962"/>
      <c r="N75" s="962"/>
      <c r="O75" s="962"/>
      <c r="P75" s="963"/>
      <c r="Q75" s="965">
        <v>2902</v>
      </c>
      <c r="R75" s="966"/>
      <c r="S75" s="966"/>
      <c r="T75" s="966"/>
      <c r="U75" s="967"/>
      <c r="V75" s="968">
        <v>3342</v>
      </c>
      <c r="W75" s="966"/>
      <c r="X75" s="966"/>
      <c r="Y75" s="966"/>
      <c r="Z75" s="967"/>
      <c r="AA75" s="968">
        <v>-440</v>
      </c>
      <c r="AB75" s="966"/>
      <c r="AC75" s="966"/>
      <c r="AD75" s="966"/>
      <c r="AE75" s="967"/>
      <c r="AF75" s="968">
        <v>1235</v>
      </c>
      <c r="AG75" s="966"/>
      <c r="AH75" s="966"/>
      <c r="AI75" s="966"/>
      <c r="AJ75" s="967"/>
      <c r="AK75" s="968">
        <v>424</v>
      </c>
      <c r="AL75" s="966"/>
      <c r="AM75" s="966"/>
      <c r="AN75" s="966"/>
      <c r="AO75" s="967"/>
      <c r="AP75" s="968">
        <v>2392</v>
      </c>
      <c r="AQ75" s="966"/>
      <c r="AR75" s="966"/>
      <c r="AS75" s="966"/>
      <c r="AT75" s="967"/>
      <c r="AU75" s="968">
        <v>353</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559</v>
      </c>
      <c r="C76" s="962"/>
      <c r="D76" s="962"/>
      <c r="E76" s="962"/>
      <c r="F76" s="962"/>
      <c r="G76" s="962"/>
      <c r="H76" s="962"/>
      <c r="I76" s="962"/>
      <c r="J76" s="962"/>
      <c r="K76" s="962"/>
      <c r="L76" s="962"/>
      <c r="M76" s="962"/>
      <c r="N76" s="962"/>
      <c r="O76" s="962"/>
      <c r="P76" s="963"/>
      <c r="Q76" s="965">
        <v>3781</v>
      </c>
      <c r="R76" s="966"/>
      <c r="S76" s="966"/>
      <c r="T76" s="966"/>
      <c r="U76" s="967"/>
      <c r="V76" s="968">
        <v>3616</v>
      </c>
      <c r="W76" s="966"/>
      <c r="X76" s="966"/>
      <c r="Y76" s="966"/>
      <c r="Z76" s="967"/>
      <c r="AA76" s="968">
        <v>165</v>
      </c>
      <c r="AB76" s="966"/>
      <c r="AC76" s="966"/>
      <c r="AD76" s="966"/>
      <c r="AE76" s="967"/>
      <c r="AF76" s="968">
        <v>6954</v>
      </c>
      <c r="AG76" s="966"/>
      <c r="AH76" s="966"/>
      <c r="AI76" s="966"/>
      <c r="AJ76" s="967"/>
      <c r="AK76" s="968" t="s">
        <v>561</v>
      </c>
      <c r="AL76" s="966"/>
      <c r="AM76" s="966"/>
      <c r="AN76" s="966"/>
      <c r="AO76" s="967"/>
      <c r="AP76" s="968">
        <v>2181</v>
      </c>
      <c r="AQ76" s="966"/>
      <c r="AR76" s="966"/>
      <c r="AS76" s="966"/>
      <c r="AT76" s="967"/>
      <c r="AU76" s="968" t="s">
        <v>561</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t="s">
        <v>560</v>
      </c>
      <c r="C77" s="962"/>
      <c r="D77" s="962"/>
      <c r="E77" s="962"/>
      <c r="F77" s="962"/>
      <c r="G77" s="962"/>
      <c r="H77" s="962"/>
      <c r="I77" s="962"/>
      <c r="J77" s="962"/>
      <c r="K77" s="962"/>
      <c r="L77" s="962"/>
      <c r="M77" s="962"/>
      <c r="N77" s="962"/>
      <c r="O77" s="962"/>
      <c r="P77" s="963"/>
      <c r="Q77" s="965">
        <v>407</v>
      </c>
      <c r="R77" s="966"/>
      <c r="S77" s="966"/>
      <c r="T77" s="966"/>
      <c r="U77" s="967"/>
      <c r="V77" s="968">
        <v>367</v>
      </c>
      <c r="W77" s="966"/>
      <c r="X77" s="966"/>
      <c r="Y77" s="966"/>
      <c r="Z77" s="967"/>
      <c r="AA77" s="968">
        <v>40</v>
      </c>
      <c r="AB77" s="966"/>
      <c r="AC77" s="966"/>
      <c r="AD77" s="966"/>
      <c r="AE77" s="967"/>
      <c r="AF77" s="968">
        <v>40</v>
      </c>
      <c r="AG77" s="966"/>
      <c r="AH77" s="966"/>
      <c r="AI77" s="966"/>
      <c r="AJ77" s="967"/>
      <c r="AK77" s="968">
        <v>66</v>
      </c>
      <c r="AL77" s="966"/>
      <c r="AM77" s="966"/>
      <c r="AN77" s="966"/>
      <c r="AO77" s="967"/>
      <c r="AP77" s="968">
        <v>53</v>
      </c>
      <c r="AQ77" s="966"/>
      <c r="AR77" s="966"/>
      <c r="AS77" s="966"/>
      <c r="AT77" s="967"/>
      <c r="AU77" s="968">
        <v>9</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377</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21086</v>
      </c>
      <c r="AG88" s="946"/>
      <c r="AH88" s="946"/>
      <c r="AI88" s="946"/>
      <c r="AJ88" s="946"/>
      <c r="AK88" s="950"/>
      <c r="AL88" s="950"/>
      <c r="AM88" s="950"/>
      <c r="AN88" s="950"/>
      <c r="AO88" s="950"/>
      <c r="AP88" s="946">
        <v>4902</v>
      </c>
      <c r="AQ88" s="946"/>
      <c r="AR88" s="946"/>
      <c r="AS88" s="946"/>
      <c r="AT88" s="946"/>
      <c r="AU88" s="946">
        <v>397</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55</v>
      </c>
      <c r="CS102" s="940"/>
      <c r="CT102" s="940"/>
      <c r="CU102" s="940"/>
      <c r="CV102" s="941"/>
      <c r="CW102" s="939" t="s">
        <v>561</v>
      </c>
      <c r="CX102" s="940"/>
      <c r="CY102" s="940"/>
      <c r="CZ102" s="940"/>
      <c r="DA102" s="941"/>
      <c r="DB102" s="939" t="s">
        <v>561</v>
      </c>
      <c r="DC102" s="940"/>
      <c r="DD102" s="940"/>
      <c r="DE102" s="940"/>
      <c r="DF102" s="941"/>
      <c r="DG102" s="939" t="s">
        <v>561</v>
      </c>
      <c r="DH102" s="940"/>
      <c r="DI102" s="940"/>
      <c r="DJ102" s="940"/>
      <c r="DK102" s="941"/>
      <c r="DL102" s="939" t="s">
        <v>561</v>
      </c>
      <c r="DM102" s="940"/>
      <c r="DN102" s="940"/>
      <c r="DO102" s="940"/>
      <c r="DP102" s="941"/>
      <c r="DQ102" s="939" t="s">
        <v>561</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449123</v>
      </c>
      <c r="AB110" s="876"/>
      <c r="AC110" s="876"/>
      <c r="AD110" s="876"/>
      <c r="AE110" s="877"/>
      <c r="AF110" s="878">
        <v>468996</v>
      </c>
      <c r="AG110" s="876"/>
      <c r="AH110" s="876"/>
      <c r="AI110" s="876"/>
      <c r="AJ110" s="877"/>
      <c r="AK110" s="878">
        <v>454549</v>
      </c>
      <c r="AL110" s="876"/>
      <c r="AM110" s="876"/>
      <c r="AN110" s="876"/>
      <c r="AO110" s="877"/>
      <c r="AP110" s="879">
        <v>14.1</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4141253</v>
      </c>
      <c r="BR110" s="829"/>
      <c r="BS110" s="829"/>
      <c r="BT110" s="829"/>
      <c r="BU110" s="829"/>
      <c r="BV110" s="829">
        <v>4022271</v>
      </c>
      <c r="BW110" s="829"/>
      <c r="BX110" s="829"/>
      <c r="BY110" s="829"/>
      <c r="BZ110" s="829"/>
      <c r="CA110" s="829">
        <v>4042708</v>
      </c>
      <c r="CB110" s="829"/>
      <c r="CC110" s="829"/>
      <c r="CD110" s="829"/>
      <c r="CE110" s="829"/>
      <c r="CF110" s="853">
        <v>125.4</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344105</v>
      </c>
      <c r="BR112" s="804"/>
      <c r="BS112" s="804"/>
      <c r="BT112" s="804"/>
      <c r="BU112" s="804"/>
      <c r="BV112" s="804">
        <v>357161</v>
      </c>
      <c r="BW112" s="804"/>
      <c r="BX112" s="804"/>
      <c r="BY112" s="804"/>
      <c r="BZ112" s="804"/>
      <c r="CA112" s="804">
        <v>376431</v>
      </c>
      <c r="CB112" s="804"/>
      <c r="CC112" s="804"/>
      <c r="CD112" s="804"/>
      <c r="CE112" s="804"/>
      <c r="CF112" s="862">
        <v>11.7</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23276</v>
      </c>
      <c r="AB113" s="906"/>
      <c r="AC113" s="906"/>
      <c r="AD113" s="906"/>
      <c r="AE113" s="907"/>
      <c r="AF113" s="908">
        <v>23589</v>
      </c>
      <c r="AG113" s="906"/>
      <c r="AH113" s="906"/>
      <c r="AI113" s="906"/>
      <c r="AJ113" s="907"/>
      <c r="AK113" s="908">
        <v>20566</v>
      </c>
      <c r="AL113" s="906"/>
      <c r="AM113" s="906"/>
      <c r="AN113" s="906"/>
      <c r="AO113" s="907"/>
      <c r="AP113" s="909">
        <v>0.6</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434936</v>
      </c>
      <c r="BR113" s="804"/>
      <c r="BS113" s="804"/>
      <c r="BT113" s="804"/>
      <c r="BU113" s="804"/>
      <c r="BV113" s="804">
        <v>419183</v>
      </c>
      <c r="BW113" s="804"/>
      <c r="BX113" s="804"/>
      <c r="BY113" s="804"/>
      <c r="BZ113" s="804"/>
      <c r="CA113" s="804">
        <v>396918</v>
      </c>
      <c r="CB113" s="804"/>
      <c r="CC113" s="804"/>
      <c r="CD113" s="804"/>
      <c r="CE113" s="804"/>
      <c r="CF113" s="862">
        <v>12.3</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28526</v>
      </c>
      <c r="AB114" s="767"/>
      <c r="AC114" s="767"/>
      <c r="AD114" s="767"/>
      <c r="AE114" s="768"/>
      <c r="AF114" s="769">
        <v>24745</v>
      </c>
      <c r="AG114" s="767"/>
      <c r="AH114" s="767"/>
      <c r="AI114" s="767"/>
      <c r="AJ114" s="768"/>
      <c r="AK114" s="769">
        <v>23819</v>
      </c>
      <c r="AL114" s="767"/>
      <c r="AM114" s="767"/>
      <c r="AN114" s="767"/>
      <c r="AO114" s="768"/>
      <c r="AP114" s="811">
        <v>0.7</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1467305</v>
      </c>
      <c r="BR114" s="804"/>
      <c r="BS114" s="804"/>
      <c r="BT114" s="804"/>
      <c r="BU114" s="804"/>
      <c r="BV114" s="804">
        <v>1496271</v>
      </c>
      <c r="BW114" s="804"/>
      <c r="BX114" s="804"/>
      <c r="BY114" s="804"/>
      <c r="BZ114" s="804"/>
      <c r="CA114" s="804">
        <v>1441692</v>
      </c>
      <c r="CB114" s="804"/>
      <c r="CC114" s="804"/>
      <c r="CD114" s="804"/>
      <c r="CE114" s="804"/>
      <c r="CF114" s="862">
        <v>44.7</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500925</v>
      </c>
      <c r="AB117" s="890"/>
      <c r="AC117" s="890"/>
      <c r="AD117" s="890"/>
      <c r="AE117" s="891"/>
      <c r="AF117" s="892">
        <v>517330</v>
      </c>
      <c r="AG117" s="890"/>
      <c r="AH117" s="890"/>
      <c r="AI117" s="890"/>
      <c r="AJ117" s="891"/>
      <c r="AK117" s="892">
        <v>498934</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440</v>
      </c>
      <c r="BP119" s="865"/>
      <c r="BQ119" s="866">
        <v>6387599</v>
      </c>
      <c r="BR119" s="832"/>
      <c r="BS119" s="832"/>
      <c r="BT119" s="832"/>
      <c r="BU119" s="832"/>
      <c r="BV119" s="832">
        <v>6294886</v>
      </c>
      <c r="BW119" s="832"/>
      <c r="BX119" s="832"/>
      <c r="BY119" s="832"/>
      <c r="BZ119" s="832"/>
      <c r="CA119" s="832">
        <v>6257749</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3120708</v>
      </c>
      <c r="BR120" s="829"/>
      <c r="BS120" s="829"/>
      <c r="BT120" s="829"/>
      <c r="BU120" s="829"/>
      <c r="BV120" s="829">
        <v>3218739</v>
      </c>
      <c r="BW120" s="829"/>
      <c r="BX120" s="829"/>
      <c r="BY120" s="829"/>
      <c r="BZ120" s="829"/>
      <c r="CA120" s="829">
        <v>3015678</v>
      </c>
      <c r="CB120" s="829"/>
      <c r="CC120" s="829"/>
      <c r="CD120" s="829"/>
      <c r="CE120" s="829"/>
      <c r="CF120" s="853">
        <v>93.6</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344105</v>
      </c>
      <c r="DH120" s="829"/>
      <c r="DI120" s="829"/>
      <c r="DJ120" s="829"/>
      <c r="DK120" s="829"/>
      <c r="DL120" s="829">
        <v>357161</v>
      </c>
      <c r="DM120" s="829"/>
      <c r="DN120" s="829"/>
      <c r="DO120" s="829"/>
      <c r="DP120" s="829"/>
      <c r="DQ120" s="829">
        <v>376431</v>
      </c>
      <c r="DR120" s="829"/>
      <c r="DS120" s="829"/>
      <c r="DT120" s="829"/>
      <c r="DU120" s="829"/>
      <c r="DV120" s="830">
        <v>11.7</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7867</v>
      </c>
      <c r="BR121" s="804"/>
      <c r="BS121" s="804"/>
      <c r="BT121" s="804"/>
      <c r="BU121" s="804"/>
      <c r="BV121" s="804">
        <v>4986</v>
      </c>
      <c r="BW121" s="804"/>
      <c r="BX121" s="804"/>
      <c r="BY121" s="804"/>
      <c r="BZ121" s="804"/>
      <c r="CA121" s="804">
        <v>2489</v>
      </c>
      <c r="CB121" s="804"/>
      <c r="CC121" s="804"/>
      <c r="CD121" s="804"/>
      <c r="CE121" s="804"/>
      <c r="CF121" s="862">
        <v>0.1</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3514939</v>
      </c>
      <c r="BR122" s="832"/>
      <c r="BS122" s="832"/>
      <c r="BT122" s="832"/>
      <c r="BU122" s="832"/>
      <c r="BV122" s="832">
        <v>3461199</v>
      </c>
      <c r="BW122" s="832"/>
      <c r="BX122" s="832"/>
      <c r="BY122" s="832"/>
      <c r="BZ122" s="832"/>
      <c r="CA122" s="832">
        <v>3364557</v>
      </c>
      <c r="CB122" s="832"/>
      <c r="CC122" s="832"/>
      <c r="CD122" s="832"/>
      <c r="CE122" s="832"/>
      <c r="CF122" s="833">
        <v>104.4</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448</v>
      </c>
      <c r="BP123" s="865"/>
      <c r="BQ123" s="819">
        <v>6643514</v>
      </c>
      <c r="BR123" s="820"/>
      <c r="BS123" s="820"/>
      <c r="BT123" s="820"/>
      <c r="BU123" s="820"/>
      <c r="BV123" s="820">
        <v>6684924</v>
      </c>
      <c r="BW123" s="820"/>
      <c r="BX123" s="820"/>
      <c r="BY123" s="820"/>
      <c r="BZ123" s="820"/>
      <c r="CA123" s="820">
        <v>6382724</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3387</v>
      </c>
      <c r="AB128" s="788"/>
      <c r="AC128" s="788"/>
      <c r="AD128" s="788"/>
      <c r="AE128" s="789"/>
      <c r="AF128" s="790">
        <v>3131</v>
      </c>
      <c r="AG128" s="788"/>
      <c r="AH128" s="788"/>
      <c r="AI128" s="788"/>
      <c r="AJ128" s="789"/>
      <c r="AK128" s="790">
        <v>2688</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3537982</v>
      </c>
      <c r="AB129" s="767"/>
      <c r="AC129" s="767"/>
      <c r="AD129" s="767"/>
      <c r="AE129" s="768"/>
      <c r="AF129" s="769">
        <v>3536103</v>
      </c>
      <c r="AG129" s="767"/>
      <c r="AH129" s="767"/>
      <c r="AI129" s="767"/>
      <c r="AJ129" s="768"/>
      <c r="AK129" s="769">
        <v>3594276</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380079</v>
      </c>
      <c r="AB130" s="767"/>
      <c r="AC130" s="767"/>
      <c r="AD130" s="767"/>
      <c r="AE130" s="768"/>
      <c r="AF130" s="769">
        <v>380234</v>
      </c>
      <c r="AG130" s="767"/>
      <c r="AH130" s="767"/>
      <c r="AI130" s="767"/>
      <c r="AJ130" s="768"/>
      <c r="AK130" s="769">
        <v>371662</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3.9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3157903</v>
      </c>
      <c r="AB131" s="751"/>
      <c r="AC131" s="751"/>
      <c r="AD131" s="751"/>
      <c r="AE131" s="752"/>
      <c r="AF131" s="753">
        <v>3155869</v>
      </c>
      <c r="AG131" s="751"/>
      <c r="AH131" s="751"/>
      <c r="AI131" s="751"/>
      <c r="AJ131" s="752"/>
      <c r="AK131" s="753">
        <v>3222614</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3.7195252669999999</v>
      </c>
      <c r="AB132" s="732"/>
      <c r="AC132" s="732"/>
      <c r="AD132" s="732"/>
      <c r="AE132" s="733"/>
      <c r="AF132" s="734">
        <v>4.2449480629999998</v>
      </c>
      <c r="AG132" s="732"/>
      <c r="AH132" s="732"/>
      <c r="AI132" s="732"/>
      <c r="AJ132" s="733"/>
      <c r="AK132" s="734">
        <v>3.865929956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3.8</v>
      </c>
      <c r="AB133" s="711"/>
      <c r="AC133" s="711"/>
      <c r="AD133" s="711"/>
      <c r="AE133" s="712"/>
      <c r="AF133" s="710">
        <v>3.7</v>
      </c>
      <c r="AG133" s="711"/>
      <c r="AH133" s="711"/>
      <c r="AI133" s="711"/>
      <c r="AJ133" s="712"/>
      <c r="AK133" s="710">
        <v>3.9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Cny2D8ju+nY34wDn5m2otVudEcmEbnhkY6z9fJ1dzNNKMY8pTK2+3YLQRnRP+N8Jgkpsf6+lR17AN7igKv/hw==" saltValue="3DpJrNjuoZUFd6am6C9kG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SRhZ56qkJ7ruY7dRjB/biUHZjOqXH45xq7jNmm2LHu/SoZgz3G9RtY1fY0KH8N8YL0tSov0OSDaASDTaVL2vzQ==" saltValue="PyNanFsbMu8ZgJpCnZuT6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gBYZspxfFEQkKig18vACO6lbBLkTx1jE4kVQitJIdKdutb/NMk+oFowlur741qEtXUJTfRRBibWU1vPwydHg==" saltValue="8MZTNnzxVpi4fHy5p8jjk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5" t="s">
        <v>477</v>
      </c>
      <c r="AP7" s="253"/>
      <c r="AQ7" s="254" t="s">
        <v>478</v>
      </c>
      <c r="AR7" s="255"/>
    </row>
    <row r="8" spans="1:46" ht="13.2" x14ac:dyDescent="0.2">
      <c r="A8" s="247"/>
      <c r="AK8" s="256"/>
      <c r="AL8" s="257"/>
      <c r="AM8" s="257"/>
      <c r="AN8" s="258"/>
      <c r="AO8" s="1106"/>
      <c r="AP8" s="259" t="s">
        <v>479</v>
      </c>
      <c r="AQ8" s="260" t="s">
        <v>480</v>
      </c>
      <c r="AR8" s="261" t="s">
        <v>481</v>
      </c>
    </row>
    <row r="9" spans="1:46" ht="13.2" x14ac:dyDescent="0.2">
      <c r="A9" s="247"/>
      <c r="AK9" s="1117" t="s">
        <v>482</v>
      </c>
      <c r="AL9" s="1118"/>
      <c r="AM9" s="1118"/>
      <c r="AN9" s="1119"/>
      <c r="AO9" s="262">
        <v>1425927</v>
      </c>
      <c r="AP9" s="262">
        <v>178130</v>
      </c>
      <c r="AQ9" s="263">
        <v>156369</v>
      </c>
      <c r="AR9" s="264">
        <v>13.9</v>
      </c>
    </row>
    <row r="10" spans="1:46" ht="13.5" customHeight="1" x14ac:dyDescent="0.2">
      <c r="A10" s="247"/>
      <c r="AK10" s="1117" t="s">
        <v>483</v>
      </c>
      <c r="AL10" s="1118"/>
      <c r="AM10" s="1118"/>
      <c r="AN10" s="1119"/>
      <c r="AO10" s="265">
        <v>216812</v>
      </c>
      <c r="AP10" s="265">
        <v>27085</v>
      </c>
      <c r="AQ10" s="266">
        <v>21449</v>
      </c>
      <c r="AR10" s="267">
        <v>26.3</v>
      </c>
    </row>
    <row r="11" spans="1:46" ht="13.5" customHeight="1" x14ac:dyDescent="0.2">
      <c r="A11" s="247"/>
      <c r="AK11" s="1117" t="s">
        <v>484</v>
      </c>
      <c r="AL11" s="1118"/>
      <c r="AM11" s="1118"/>
      <c r="AN11" s="1119"/>
      <c r="AO11" s="265" t="s">
        <v>485</v>
      </c>
      <c r="AP11" s="265" t="s">
        <v>485</v>
      </c>
      <c r="AQ11" s="266">
        <v>1663</v>
      </c>
      <c r="AR11" s="267" t="s">
        <v>485</v>
      </c>
    </row>
    <row r="12" spans="1:46" ht="13.5" customHeight="1" x14ac:dyDescent="0.2">
      <c r="A12" s="247"/>
      <c r="AK12" s="1117" t="s">
        <v>486</v>
      </c>
      <c r="AL12" s="1118"/>
      <c r="AM12" s="1118"/>
      <c r="AN12" s="1119"/>
      <c r="AO12" s="265" t="s">
        <v>485</v>
      </c>
      <c r="AP12" s="265" t="s">
        <v>485</v>
      </c>
      <c r="AQ12" s="266">
        <v>34</v>
      </c>
      <c r="AR12" s="267" t="s">
        <v>485</v>
      </c>
    </row>
    <row r="13" spans="1:46" ht="13.5" customHeight="1" x14ac:dyDescent="0.2">
      <c r="A13" s="247"/>
      <c r="AK13" s="1117" t="s">
        <v>487</v>
      </c>
      <c r="AL13" s="1118"/>
      <c r="AM13" s="1118"/>
      <c r="AN13" s="1119"/>
      <c r="AO13" s="265">
        <v>48588</v>
      </c>
      <c r="AP13" s="265">
        <v>6070</v>
      </c>
      <c r="AQ13" s="266">
        <v>5566</v>
      </c>
      <c r="AR13" s="267">
        <v>9.1</v>
      </c>
    </row>
    <row r="14" spans="1:46" ht="13.5" customHeight="1" x14ac:dyDescent="0.2">
      <c r="A14" s="247"/>
      <c r="AK14" s="1117" t="s">
        <v>488</v>
      </c>
      <c r="AL14" s="1118"/>
      <c r="AM14" s="1118"/>
      <c r="AN14" s="1119"/>
      <c r="AO14" s="265">
        <v>27513</v>
      </c>
      <c r="AP14" s="265">
        <v>3437</v>
      </c>
      <c r="AQ14" s="266">
        <v>3589</v>
      </c>
      <c r="AR14" s="267">
        <v>-4.2</v>
      </c>
    </row>
    <row r="15" spans="1:46" ht="13.5" customHeight="1" x14ac:dyDescent="0.2">
      <c r="A15" s="247"/>
      <c r="AK15" s="1120" t="s">
        <v>489</v>
      </c>
      <c r="AL15" s="1121"/>
      <c r="AM15" s="1121"/>
      <c r="AN15" s="1122"/>
      <c r="AO15" s="265">
        <v>-147430</v>
      </c>
      <c r="AP15" s="265">
        <v>-18417</v>
      </c>
      <c r="AQ15" s="266">
        <v>-10547</v>
      </c>
      <c r="AR15" s="267">
        <v>74.599999999999994</v>
      </c>
    </row>
    <row r="16" spans="1:46" ht="13.2" x14ac:dyDescent="0.2">
      <c r="A16" s="247"/>
      <c r="AK16" s="1120" t="s">
        <v>177</v>
      </c>
      <c r="AL16" s="1121"/>
      <c r="AM16" s="1121"/>
      <c r="AN16" s="1122"/>
      <c r="AO16" s="265">
        <v>1571410</v>
      </c>
      <c r="AP16" s="265">
        <v>196304</v>
      </c>
      <c r="AQ16" s="266">
        <v>178125</v>
      </c>
      <c r="AR16" s="267">
        <v>10.199999999999999</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23" t="s">
        <v>494</v>
      </c>
      <c r="AL21" s="1124"/>
      <c r="AM21" s="1124"/>
      <c r="AN21" s="1125"/>
      <c r="AO21" s="277">
        <v>17.489999999999998</v>
      </c>
      <c r="AP21" s="278">
        <v>14.51</v>
      </c>
      <c r="AQ21" s="279">
        <v>2.98</v>
      </c>
      <c r="AS21" s="280"/>
      <c r="AT21" s="276"/>
    </row>
    <row r="22" spans="1:46" s="248" customFormat="1" ht="13.2" x14ac:dyDescent="0.2">
      <c r="A22" s="276"/>
      <c r="AK22" s="1123" t="s">
        <v>495</v>
      </c>
      <c r="AL22" s="1124"/>
      <c r="AM22" s="1124"/>
      <c r="AN22" s="1125"/>
      <c r="AO22" s="281">
        <v>94.6</v>
      </c>
      <c r="AP22" s="282">
        <v>95.5</v>
      </c>
      <c r="AQ22" s="283">
        <v>-0.9</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5" t="s">
        <v>477</v>
      </c>
      <c r="AP30" s="253"/>
      <c r="AQ30" s="254" t="s">
        <v>478</v>
      </c>
      <c r="AR30" s="255"/>
    </row>
    <row r="31" spans="1:46" ht="13.2" x14ac:dyDescent="0.2">
      <c r="A31" s="247"/>
      <c r="AK31" s="256"/>
      <c r="AL31" s="257"/>
      <c r="AM31" s="257"/>
      <c r="AN31" s="258"/>
      <c r="AO31" s="1106"/>
      <c r="AP31" s="259" t="s">
        <v>479</v>
      </c>
      <c r="AQ31" s="260" t="s">
        <v>480</v>
      </c>
      <c r="AR31" s="261" t="s">
        <v>481</v>
      </c>
    </row>
    <row r="32" spans="1:46" ht="27" customHeight="1" x14ac:dyDescent="0.2">
      <c r="A32" s="247"/>
      <c r="AK32" s="1107" t="s">
        <v>499</v>
      </c>
      <c r="AL32" s="1108"/>
      <c r="AM32" s="1108"/>
      <c r="AN32" s="1109"/>
      <c r="AO32" s="291">
        <v>454549</v>
      </c>
      <c r="AP32" s="291">
        <v>56783</v>
      </c>
      <c r="AQ32" s="292">
        <v>89268</v>
      </c>
      <c r="AR32" s="293">
        <v>-36.4</v>
      </c>
    </row>
    <row r="33" spans="1:46" ht="13.5" customHeight="1" x14ac:dyDescent="0.2">
      <c r="A33" s="247"/>
      <c r="AK33" s="1107" t="s">
        <v>500</v>
      </c>
      <c r="AL33" s="1108"/>
      <c r="AM33" s="1108"/>
      <c r="AN33" s="1109"/>
      <c r="AO33" s="291" t="s">
        <v>485</v>
      </c>
      <c r="AP33" s="291" t="s">
        <v>485</v>
      </c>
      <c r="AQ33" s="292" t="s">
        <v>485</v>
      </c>
      <c r="AR33" s="293" t="s">
        <v>485</v>
      </c>
    </row>
    <row r="34" spans="1:46" ht="27" customHeight="1" x14ac:dyDescent="0.2">
      <c r="A34" s="247"/>
      <c r="AK34" s="1107" t="s">
        <v>501</v>
      </c>
      <c r="AL34" s="1108"/>
      <c r="AM34" s="1108"/>
      <c r="AN34" s="1109"/>
      <c r="AO34" s="291" t="s">
        <v>485</v>
      </c>
      <c r="AP34" s="291" t="s">
        <v>485</v>
      </c>
      <c r="AQ34" s="292" t="s">
        <v>485</v>
      </c>
      <c r="AR34" s="293" t="s">
        <v>485</v>
      </c>
    </row>
    <row r="35" spans="1:46" ht="27" customHeight="1" x14ac:dyDescent="0.2">
      <c r="A35" s="247"/>
      <c r="AK35" s="1107" t="s">
        <v>502</v>
      </c>
      <c r="AL35" s="1108"/>
      <c r="AM35" s="1108"/>
      <c r="AN35" s="1109"/>
      <c r="AO35" s="291">
        <v>20566</v>
      </c>
      <c r="AP35" s="291">
        <v>2569</v>
      </c>
      <c r="AQ35" s="292">
        <v>17003</v>
      </c>
      <c r="AR35" s="293">
        <v>-84.9</v>
      </c>
    </row>
    <row r="36" spans="1:46" ht="27" customHeight="1" x14ac:dyDescent="0.2">
      <c r="A36" s="247"/>
      <c r="AK36" s="1107" t="s">
        <v>503</v>
      </c>
      <c r="AL36" s="1108"/>
      <c r="AM36" s="1108"/>
      <c r="AN36" s="1109"/>
      <c r="AO36" s="291">
        <v>23819</v>
      </c>
      <c r="AP36" s="291">
        <v>2976</v>
      </c>
      <c r="AQ36" s="292">
        <v>5039</v>
      </c>
      <c r="AR36" s="293">
        <v>-40.9</v>
      </c>
    </row>
    <row r="37" spans="1:46" ht="13.5" customHeight="1" x14ac:dyDescent="0.2">
      <c r="A37" s="247"/>
      <c r="AK37" s="1107" t="s">
        <v>504</v>
      </c>
      <c r="AL37" s="1108"/>
      <c r="AM37" s="1108"/>
      <c r="AN37" s="1109"/>
      <c r="AO37" s="291" t="s">
        <v>485</v>
      </c>
      <c r="AP37" s="291" t="s">
        <v>485</v>
      </c>
      <c r="AQ37" s="292">
        <v>909</v>
      </c>
      <c r="AR37" s="293" t="s">
        <v>485</v>
      </c>
    </row>
    <row r="38" spans="1:46" ht="27" customHeight="1" x14ac:dyDescent="0.2">
      <c r="A38" s="247"/>
      <c r="AK38" s="1110" t="s">
        <v>505</v>
      </c>
      <c r="AL38" s="1111"/>
      <c r="AM38" s="1111"/>
      <c r="AN38" s="1112"/>
      <c r="AO38" s="294" t="s">
        <v>485</v>
      </c>
      <c r="AP38" s="294" t="s">
        <v>485</v>
      </c>
      <c r="AQ38" s="295">
        <v>25</v>
      </c>
      <c r="AR38" s="283" t="s">
        <v>485</v>
      </c>
      <c r="AS38" s="290"/>
    </row>
    <row r="39" spans="1:46" ht="13.2" x14ac:dyDescent="0.2">
      <c r="A39" s="247"/>
      <c r="AK39" s="1110" t="s">
        <v>506</v>
      </c>
      <c r="AL39" s="1111"/>
      <c r="AM39" s="1111"/>
      <c r="AN39" s="1112"/>
      <c r="AO39" s="291">
        <v>-2688</v>
      </c>
      <c r="AP39" s="291">
        <v>-336</v>
      </c>
      <c r="AQ39" s="292">
        <v>-4913</v>
      </c>
      <c r="AR39" s="293">
        <v>-93.2</v>
      </c>
      <c r="AS39" s="290"/>
    </row>
    <row r="40" spans="1:46" ht="27" customHeight="1" x14ac:dyDescent="0.2">
      <c r="A40" s="247"/>
      <c r="AK40" s="1107" t="s">
        <v>507</v>
      </c>
      <c r="AL40" s="1108"/>
      <c r="AM40" s="1108"/>
      <c r="AN40" s="1109"/>
      <c r="AO40" s="291">
        <v>-371662</v>
      </c>
      <c r="AP40" s="291">
        <v>-46429</v>
      </c>
      <c r="AQ40" s="292">
        <v>-72657</v>
      </c>
      <c r="AR40" s="293">
        <v>-36.1</v>
      </c>
      <c r="AS40" s="290"/>
    </row>
    <row r="41" spans="1:46" ht="13.2" x14ac:dyDescent="0.2">
      <c r="A41" s="247"/>
      <c r="AK41" s="1113" t="s">
        <v>287</v>
      </c>
      <c r="AL41" s="1114"/>
      <c r="AM41" s="1114"/>
      <c r="AN41" s="1115"/>
      <c r="AO41" s="291">
        <v>124584</v>
      </c>
      <c r="AP41" s="291">
        <v>15563</v>
      </c>
      <c r="AQ41" s="292">
        <v>34674</v>
      </c>
      <c r="AR41" s="293">
        <v>-55.1</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00" t="s">
        <v>477</v>
      </c>
      <c r="AN49" s="1102" t="s">
        <v>510</v>
      </c>
      <c r="AO49" s="1103"/>
      <c r="AP49" s="1103"/>
      <c r="AQ49" s="1103"/>
      <c r="AR49" s="1104"/>
    </row>
    <row r="50" spans="1:44" ht="13.2" x14ac:dyDescent="0.2">
      <c r="A50" s="247"/>
      <c r="AK50" s="305"/>
      <c r="AL50" s="306"/>
      <c r="AM50" s="1101"/>
      <c r="AN50" s="307" t="s">
        <v>511</v>
      </c>
      <c r="AO50" s="308" t="s">
        <v>512</v>
      </c>
      <c r="AP50" s="309" t="s">
        <v>513</v>
      </c>
      <c r="AQ50" s="310" t="s">
        <v>514</v>
      </c>
      <c r="AR50" s="311" t="s">
        <v>515</v>
      </c>
    </row>
    <row r="51" spans="1:44" ht="13.2" x14ac:dyDescent="0.2">
      <c r="A51" s="247"/>
      <c r="AK51" s="303" t="s">
        <v>516</v>
      </c>
      <c r="AL51" s="304"/>
      <c r="AM51" s="312">
        <v>418313</v>
      </c>
      <c r="AN51" s="313">
        <v>47835</v>
      </c>
      <c r="AO51" s="314">
        <v>0.7</v>
      </c>
      <c r="AP51" s="315">
        <v>125391</v>
      </c>
      <c r="AQ51" s="316">
        <v>-13.6</v>
      </c>
      <c r="AR51" s="317">
        <v>14.3</v>
      </c>
    </row>
    <row r="52" spans="1:44" ht="13.2" x14ac:dyDescent="0.2">
      <c r="A52" s="247"/>
      <c r="AK52" s="318"/>
      <c r="AL52" s="319" t="s">
        <v>517</v>
      </c>
      <c r="AM52" s="320">
        <v>332643</v>
      </c>
      <c r="AN52" s="321">
        <v>38038</v>
      </c>
      <c r="AO52" s="322">
        <v>11.3</v>
      </c>
      <c r="AP52" s="323">
        <v>68516</v>
      </c>
      <c r="AQ52" s="324">
        <v>-18.2</v>
      </c>
      <c r="AR52" s="325">
        <v>29.5</v>
      </c>
    </row>
    <row r="53" spans="1:44" ht="13.2" x14ac:dyDescent="0.2">
      <c r="A53" s="247"/>
      <c r="AK53" s="303" t="s">
        <v>518</v>
      </c>
      <c r="AL53" s="304"/>
      <c r="AM53" s="312">
        <v>570215</v>
      </c>
      <c r="AN53" s="313">
        <v>66739</v>
      </c>
      <c r="AO53" s="314">
        <v>39.5</v>
      </c>
      <c r="AP53" s="315">
        <v>138402</v>
      </c>
      <c r="AQ53" s="316">
        <v>10.4</v>
      </c>
      <c r="AR53" s="317">
        <v>29.1</v>
      </c>
    </row>
    <row r="54" spans="1:44" ht="13.2" x14ac:dyDescent="0.2">
      <c r="A54" s="247"/>
      <c r="AK54" s="318"/>
      <c r="AL54" s="319" t="s">
        <v>517</v>
      </c>
      <c r="AM54" s="320">
        <v>558172</v>
      </c>
      <c r="AN54" s="321">
        <v>65329</v>
      </c>
      <c r="AO54" s="322">
        <v>71.7</v>
      </c>
      <c r="AP54" s="323">
        <v>70652</v>
      </c>
      <c r="AQ54" s="324">
        <v>3.1</v>
      </c>
      <c r="AR54" s="325">
        <v>68.599999999999994</v>
      </c>
    </row>
    <row r="55" spans="1:44" ht="13.2" x14ac:dyDescent="0.2">
      <c r="A55" s="247"/>
      <c r="AK55" s="303" t="s">
        <v>519</v>
      </c>
      <c r="AL55" s="304"/>
      <c r="AM55" s="312">
        <v>441897</v>
      </c>
      <c r="AN55" s="313">
        <v>52827</v>
      </c>
      <c r="AO55" s="314">
        <v>-20.8</v>
      </c>
      <c r="AP55" s="315">
        <v>146367</v>
      </c>
      <c r="AQ55" s="316">
        <v>5.8</v>
      </c>
      <c r="AR55" s="317">
        <v>-26.6</v>
      </c>
    </row>
    <row r="56" spans="1:44" ht="13.2" x14ac:dyDescent="0.2">
      <c r="A56" s="247"/>
      <c r="AK56" s="318"/>
      <c r="AL56" s="319" t="s">
        <v>517</v>
      </c>
      <c r="AM56" s="320">
        <v>329038</v>
      </c>
      <c r="AN56" s="321">
        <v>39335</v>
      </c>
      <c r="AO56" s="322">
        <v>-39.799999999999997</v>
      </c>
      <c r="AP56" s="323">
        <v>79441</v>
      </c>
      <c r="AQ56" s="324">
        <v>12.4</v>
      </c>
      <c r="AR56" s="325">
        <v>-52.2</v>
      </c>
    </row>
    <row r="57" spans="1:44" ht="13.2" x14ac:dyDescent="0.2">
      <c r="A57" s="247"/>
      <c r="AK57" s="303" t="s">
        <v>520</v>
      </c>
      <c r="AL57" s="304"/>
      <c r="AM57" s="312">
        <v>525572</v>
      </c>
      <c r="AN57" s="313">
        <v>64377</v>
      </c>
      <c r="AO57" s="314">
        <v>21.9</v>
      </c>
      <c r="AP57" s="315">
        <v>165181</v>
      </c>
      <c r="AQ57" s="316">
        <v>12.9</v>
      </c>
      <c r="AR57" s="317">
        <v>9</v>
      </c>
    </row>
    <row r="58" spans="1:44" ht="13.2" x14ac:dyDescent="0.2">
      <c r="A58" s="247"/>
      <c r="AK58" s="318"/>
      <c r="AL58" s="319" t="s">
        <v>517</v>
      </c>
      <c r="AM58" s="320">
        <v>458421</v>
      </c>
      <c r="AN58" s="321">
        <v>56152</v>
      </c>
      <c r="AO58" s="322">
        <v>42.8</v>
      </c>
      <c r="AP58" s="323">
        <v>82246</v>
      </c>
      <c r="AQ58" s="324">
        <v>3.5</v>
      </c>
      <c r="AR58" s="325">
        <v>39.299999999999997</v>
      </c>
    </row>
    <row r="59" spans="1:44" ht="13.2" x14ac:dyDescent="0.2">
      <c r="A59" s="247"/>
      <c r="AK59" s="303" t="s">
        <v>521</v>
      </c>
      <c r="AL59" s="304"/>
      <c r="AM59" s="312">
        <v>631314</v>
      </c>
      <c r="AN59" s="313">
        <v>78865</v>
      </c>
      <c r="AO59" s="314">
        <v>22.5</v>
      </c>
      <c r="AP59" s="315">
        <v>166234</v>
      </c>
      <c r="AQ59" s="316">
        <v>0.6</v>
      </c>
      <c r="AR59" s="317">
        <v>21.9</v>
      </c>
    </row>
    <row r="60" spans="1:44" ht="13.2" x14ac:dyDescent="0.2">
      <c r="A60" s="247"/>
      <c r="AK60" s="318"/>
      <c r="AL60" s="319" t="s">
        <v>517</v>
      </c>
      <c r="AM60" s="320">
        <v>437717</v>
      </c>
      <c r="AN60" s="321">
        <v>54680</v>
      </c>
      <c r="AO60" s="322">
        <v>-2.6</v>
      </c>
      <c r="AP60" s="323">
        <v>89789</v>
      </c>
      <c r="AQ60" s="324">
        <v>9.1999999999999993</v>
      </c>
      <c r="AR60" s="325">
        <v>-11.8</v>
      </c>
    </row>
    <row r="61" spans="1:44" ht="13.2" x14ac:dyDescent="0.2">
      <c r="A61" s="247"/>
      <c r="AK61" s="303" t="s">
        <v>522</v>
      </c>
      <c r="AL61" s="326"/>
      <c r="AM61" s="312">
        <v>517462</v>
      </c>
      <c r="AN61" s="313">
        <v>62129</v>
      </c>
      <c r="AO61" s="314">
        <v>12.8</v>
      </c>
      <c r="AP61" s="315">
        <v>148315</v>
      </c>
      <c r="AQ61" s="327">
        <v>3.2</v>
      </c>
      <c r="AR61" s="317">
        <v>9.6</v>
      </c>
    </row>
    <row r="62" spans="1:44" ht="13.2" x14ac:dyDescent="0.2">
      <c r="A62" s="247"/>
      <c r="AK62" s="318"/>
      <c r="AL62" s="319" t="s">
        <v>517</v>
      </c>
      <c r="AM62" s="320">
        <v>423198</v>
      </c>
      <c r="AN62" s="321">
        <v>50707</v>
      </c>
      <c r="AO62" s="322">
        <v>16.7</v>
      </c>
      <c r="AP62" s="323">
        <v>78129</v>
      </c>
      <c r="AQ62" s="324">
        <v>2</v>
      </c>
      <c r="AR62" s="325">
        <v>14.7</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L57cuqHMBYzYDFuHKij8wwnhtIZmZKZygs7i//S8cpHu135RThbYHAvOoyBdEqw6PBXu3Fg5uZs4T3BOdPAB4g==" saltValue="PYXu0wKARL5oyX84v7HmZ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rBooXzQbbek4watRaUPI6R1zdj6HQHcPNX1EiYTlPLlQmQM7/ps5u5qCUEQsYhEbgNvFnP482gxsm/fjyYhiBw==" saltValue="3m6rgRNpg1aratvJ1cj68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r+78/ZMklMQUB5QLo8kR6xNGUiVCmpZPXx3hH9BvtJNsFjnP32VjOe9C/5sHZvgaI9xC9koDGpG2GGZPbSiH9A==" saltValue="Wqoch41hCA/b+IV/SLxjA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24.74</v>
      </c>
      <c r="G47" s="12">
        <v>28.08</v>
      </c>
      <c r="H47" s="12">
        <v>28.82</v>
      </c>
      <c r="I47" s="12">
        <v>28.83</v>
      </c>
      <c r="J47" s="13">
        <v>22.53</v>
      </c>
    </row>
    <row r="48" spans="2:10" ht="57.75" customHeight="1" x14ac:dyDescent="0.2">
      <c r="B48" s="14"/>
      <c r="C48" s="1128" t="s">
        <v>4</v>
      </c>
      <c r="D48" s="1128"/>
      <c r="E48" s="1129"/>
      <c r="F48" s="15">
        <v>9.24</v>
      </c>
      <c r="G48" s="16">
        <v>11.15</v>
      </c>
      <c r="H48" s="16">
        <v>12.46</v>
      </c>
      <c r="I48" s="16">
        <v>6.69</v>
      </c>
      <c r="J48" s="17">
        <v>9.23</v>
      </c>
    </row>
    <row r="49" spans="2:10" ht="57.75" customHeight="1" thickBot="1" x14ac:dyDescent="0.25">
      <c r="B49" s="18"/>
      <c r="C49" s="1130" t="s">
        <v>5</v>
      </c>
      <c r="D49" s="1130"/>
      <c r="E49" s="1131"/>
      <c r="F49" s="19">
        <v>3.05</v>
      </c>
      <c r="G49" s="20">
        <v>7.48</v>
      </c>
      <c r="H49" s="20">
        <v>1.01</v>
      </c>
      <c r="I49" s="20" t="s">
        <v>529</v>
      </c>
      <c r="J49" s="21" t="s">
        <v>530</v>
      </c>
    </row>
    <row r="50" spans="2:10" ht="13.2" x14ac:dyDescent="0.2"/>
  </sheetData>
  <sheetProtection algorithmName="SHA-512" hashValue="9c7t+IH6i1Yqa1x6V8bjrFa75qySXdUdU+EPRJnrHbeBh3eEwNSKw+I1snHd2DzpFnFgaGu6d3Y/bBjh8gLmLQ==" saltValue="3XvglxnIl2SQcslw0g/u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2026-03-23T04:53:30Z</cp:lastPrinted>
  <dcterms:created xsi:type="dcterms:W3CDTF">2026-02-23T05:47:03Z</dcterms:created>
  <dcterms:modified xsi:type="dcterms:W3CDTF">2026-03-23T05:23:09Z</dcterms:modified>
  <cp:category/>
</cp:coreProperties>
</file>