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D22963B5-ED5C-482B-BF84-CD02FFA934D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s="1"/>
  <c r="BW35" i="10" s="1"/>
  <c r="BW36" i="10" s="1"/>
  <c r="BW37" i="10" s="1"/>
  <c r="BW38" i="10" s="1"/>
  <c r="BW39" i="10" s="1"/>
  <c r="BW40" i="10" s="1"/>
  <c r="BW41" i="10" s="1"/>
  <c r="BW42" i="10" s="1"/>
  <c r="BW43" i="10" s="1"/>
  <c r="AM34" i="10"/>
  <c r="CO34" i="10" l="1"/>
  <c r="CO35" i="10" s="1"/>
</calcChain>
</file>

<file path=xl/sharedStrings.xml><?xml version="1.0" encoding="utf-8"?>
<sst xmlns="http://schemas.openxmlformats.org/spreadsheetml/2006/main" count="1146" uniqueCount="565">
  <si>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</si>
  <si>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</si>
  <si>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</si>
  <si>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</si>
  <si>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</si>
  <si>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</si>
  <si>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</si>
  <si>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</si>
  <si>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</si>
  <si>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</si>
  <si>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</si>
  <si>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</si>
  <si>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</si>
  <si>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</si>
  <si>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</si>
  <si>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</si>
  <si>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</si>
  <si>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</si>
  <si>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</si>
  <si>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</si>
  <si>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</si>
  <si>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</si>
  <si>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</si>
  <si>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</si>
  <si>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</si>
  <si>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</si>
  <si>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</si>
  <si>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</si>
  <si>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</si>
  <si>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</si>
  <si>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</si>
  <si>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</si>
  <si>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</si>
  <si>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</si>
  <si>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</si>
  <si>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</si>
  <si>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</si>
  <si>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</si>
  <si>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</si>
  <si>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</si>
  <si>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</si>
  <si>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</si>
  <si>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</si>
  <si>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</si>
  <si>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</si>
  <si>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</si>
  <si>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</si>
  <si>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</si>
  <si>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</si>
  <si>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</si>
  <si>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</si>
  <si>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</si>
  <si>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</si>
  <si>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</si>
  <si>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</si>
  <si>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</si>
  <si>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</si>
  <si>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</si>
  <si>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</si>
  <si>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</si>
  <si>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</si>
  <si>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</si>
  <si>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</si>
  <si>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</si>
  <si>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</si>
  <si>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</si>
  <si>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</si>
  <si>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</si>
  <si>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</si>
  <si>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</si>
  <si>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</si>
  <si>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</si>
  <si>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</si>
  <si>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</si>
  <si>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</si>
  <si>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</si>
  <si>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</si>
  <si>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</si>
  <si>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</si>
  <si>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</si>
  <si>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</si>
  <si>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</si>
  <si>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</si>
  <si>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</si>
  <si>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</si>
  <si>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</si>
  <si>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</si>
  <si>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</si>
  <si>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</si>
  <si>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</si>
  <si>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</si>
  <si>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</si>
  <si>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</si>
  <si>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</si>
  <si>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</si>
  <si>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</si>
  <si>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</si>
  <si>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</si>
  <si>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</si>
  <si>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</si>
  <si>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</si>
  <si>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</si>
  <si>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</si>
  <si>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</si>
  <si>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</si>
  <si>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</si>
  <si>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</si>
  <si>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</si>
  <si>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</si>
  <si>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</si>
  <si>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</si>
  <si>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</si>
  <si>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</si>
  <si>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</si>
  <si>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</si>
  <si>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</si>
  <si>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</si>
  <si>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</si>
  <si>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</si>
  <si>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</si>
  <si>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</si>
  <si>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</si>
  <si>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</si>
  <si>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</si>
  <si>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</si>
  <si>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</si>
  <si>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</si>
  <si>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</si>
  <si>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</si>
  <si>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</si>
  <si>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</si>
  <si>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</si>
  <si>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</si>
  <si>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</si>
  <si>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</si>
  <si>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</si>
  <si>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</si>
  <si>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</si>
  <si>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</si>
  <si>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</si>
  <si>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</si>
  <si>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</si>
  <si>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</si>
  <si>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</si>
  <si>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</si>
  <si>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</si>
  <si>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</si>
  <si>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</si>
  <si>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</si>
  <si>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</si>
  <si>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</si>
  <si>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</si>
  <si>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</si>
  <si>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</si>
  <si>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</si>
  <si>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</si>
  <si>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</si>
  <si>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</si>
  <si>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</si>
  <si>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</si>
  <si>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</si>
  <si>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</si>
  <si>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</si>
  <si>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</si>
  <si>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</si>
  <si>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</si>
  <si>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</si>
  <si>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</si>
  <si>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</si>
  <si>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</si>
  <si>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</si>
  <si>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</si>
  <si>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</si>
  <si>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</si>
  <si>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</si>
  <si>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</si>
  <si>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</si>
  <si>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</si>
  <si>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</si>
  <si>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</si>
  <si>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</si>
  <si>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</si>
  <si>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</si>
  <si>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</si>
  <si>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</si>
  <si>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</si>
  <si>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</si>
  <si>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</si>
  <si>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</si>
  <si>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</si>
  <si>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</si>
  <si>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</si>
  <si>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</si>
  <si>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</si>
  <si>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</si>
  <si>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</si>
  <si>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</si>
  <si>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</si>
  <si>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</si>
  <si>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</si>
  <si>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</si>
  <si>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</si>
  <si>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</si>
  <si>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千葉県大多喜町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</si>
  <si>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</si>
  <si>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</si>
  <si>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</si>
  <si>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</si>
  <si>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</si>
  <si>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</si>
  <si>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</si>
  <si>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</si>
  <si>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</si>
  <si>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</si>
  <si>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</si>
  <si>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</si>
  <si>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</si>
  <si>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</si>
  <si>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</si>
  <si>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</si>
  <si>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</si>
  <si>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</si>
  <si>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</si>
  <si>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</si>
  <si>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</si>
  <si>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</si>
  <si>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</si>
  <si>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</si>
  <si>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</si>
  <si>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</si>
  <si>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</si>
  <si>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</si>
  <si>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</si>
  <si>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</si>
  <si>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</si>
  <si>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</si>
  <si>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</si>
  <si>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</si>
  <si>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</si>
  <si>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</si>
  <si>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</si>
  <si>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</si>
  <si>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</si>
  <si>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</si>
  <si>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</si>
  <si>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</si>
  <si>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</si>
  <si>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</si>
  <si>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</si>
  <si>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</si>
  <si>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</si>
  <si>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</si>
  <si>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</si>
  <si>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</si>
  <si>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</si>
  <si>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</si>
  <si>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</si>
  <si>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</si>
  <si>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</si>
  <si>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</si>
  <si>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</si>
  <si>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</si>
  <si>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</si>
  <si>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</si>
  <si>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</si>
  <si>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</si>
  <si>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</si>
  <si>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</si>
  <si>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</si>
  <si>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</si>
  <si>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</si>
  <si>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</si>
  <si>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</si>
  <si>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</si>
  <si>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</si>
  <si>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</si>
  <si>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</si>
  <si>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</si>
  <si>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</si>
  <si>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</si>
  <si>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</si>
  <si>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</si>
  <si>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</si>
  <si>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</si>
  <si>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</si>
  <si>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</si>
  <si>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</si>
  <si>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</si>
  <si>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</si>
  <si>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</si>
  <si>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</si>
  <si>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</si>
  <si>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</si>
  <si>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</si>
  <si>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</si>
  <si>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</si>
  <si>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</si>
  <si>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</si>
  <si>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</si>
  <si>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</si>
  <si>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</si>
  <si>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</si>
  <si>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</si>
  <si>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</si>
  <si>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</si>
  <si>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</si>
  <si>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</si>
  <si>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</si>
  <si>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</si>
  <si>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</si>
  <si>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</si>
  <si>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</si>
  <si>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</si>
  <si>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</si>
  <si>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</si>
  <si>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</si>
  <si>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</si>
  <si>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</si>
  <si>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</si>
  <si>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</si>
  <si>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</si>
  <si>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</si>
  <si>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</si>
  <si>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</si>
  <si>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</si>
  <si>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</si>
  <si>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</si>
  <si>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</si>
  <si>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</si>
  <si>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</si>
  <si>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</si>
  <si>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</si>
  <si>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</si>
  <si>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</si>
  <si>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</si>
  <si>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</si>
  <si>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</si>
  <si>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</si>
  <si>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</si>
  <si>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</si>
  <si>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</si>
  <si>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</si>
  <si>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</si>
  <si>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</si>
  <si>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</si>
  <si>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</si>
  <si>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</si>
  <si>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</si>
  <si>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</si>
  <si>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</si>
  <si>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</si>
  <si>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</si>
  <si>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</si>
  <si>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</si>
  <si>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千葉県大多喜町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</si>
  <si>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</si>
  <si>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</si>
  <si>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</si>
  <si>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</si>
  <si>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</si>
  <si>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</si>
  <si>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</si>
  <si>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</si>
  <si>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</si>
  <si>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</si>
  <si>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</si>
  <si>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</si>
  <si>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</si>
  <si>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</si>
  <si>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</si>
  <si>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</si>
  <si>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</si>
  <si>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</si>
  <si>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</si>
  <si>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</si>
  <si>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</si>
  <si>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</si>
  <si>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</si>
  <si>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</si>
  <si>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</si>
  <si>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</si>
  <si>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</si>
  <si>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</si>
  <si>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</si>
  <si>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</si>
  <si>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</si>
  <si>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</si>
  <si>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</si>
  <si>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</si>
  <si>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</si>
  <si>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</si>
  <si>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</si>
  <si>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</si>
  <si>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</si>
  <si>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</si>
  <si>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</si>
  <si>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</si>
  <si>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</si>
  <si>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</si>
  <si>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</si>
  <si>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</si>
  <si>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</si>
  <si>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</si>
  <si>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</si>
  <si>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</si>
  <si>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</si>
  <si>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</si>
  <si>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</si>
  <si>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</si>
  <si>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</si>
  <si>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</si>
  <si>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</si>
  <si>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</si>
  <si>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</si>
  <si>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</si>
  <si>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</si>
  <si>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</si>
  <si>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</si>
  <si>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</si>
  <si>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</si>
  <si>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</si>
  <si>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</si>
  <si>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</si>
  <si>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</si>
  <si>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</si>
  <si>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</si>
  <si>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</si>
  <si>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</si>
  <si>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</si>
  <si>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</si>
  <si>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</si>
  <si>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</si>
  <si>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</si>
  <si>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</si>
  <si>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</si>
  <si>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</si>
  <si>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</si>
  <si>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</si>
  <si>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</si>
  <si>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</si>
  <si>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</si>
  <si>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</si>
  <si>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</si>
  <si>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</si>
  <si>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</si>
  <si>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</si>
  <si>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</si>
  <si>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</si>
  <si>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</si>
  <si>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</si>
  <si>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</si>
  <si>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</si>
  <si>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</si>
  <si>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</si>
  <si>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</si>
  <si>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</si>
  <si>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</si>
  <si>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</si>
  <si>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</si>
  <si>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</si>
  <si>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</si>
  <si>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</si>
  <si>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</si>
  <si>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</si>
  <si>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</si>
  <si>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</si>
  <si>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</si>
  <si>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</si>
  <si>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</si>
  <si>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</si>
  <si>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</si>
  <si>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</si>
  <si>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</si>
  <si>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</si>
  <si>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</si>
  <si>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</si>
  <si>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</si>
  <si>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</si>
  <si>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</si>
  <si>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</si>
  <si>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</si>
  <si>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</si>
  <si>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</si>
  <si>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</si>
  <si>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</si>
  <si>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</si>
  <si>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</si>
  <si>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</si>
  <si>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</si>
  <si>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</si>
  <si>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</si>
  <si>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</si>
  <si>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</si>
  <si>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</si>
  <si>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</si>
  <si>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</si>
  <si>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</si>
  <si>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</si>
  <si>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</si>
  <si>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</si>
  <si>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</si>
  <si>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</si>
  <si>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</si>
  <si>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</si>
  <si>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</si>
  <si>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</si>
  <si>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</si>
  <si>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</si>
  <si>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</si>
  <si>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</si>
  <si>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</si>
  <si>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</si>
  <si>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</si>
  <si>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</si>
  <si>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</si>
  <si>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</si>
  <si>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</si>
  <si>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</si>
  <si>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</si>
  <si>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</si>
  <si>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</si>
  <si>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</si>
  <si>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</si>
  <si>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</si>
  <si>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</si>
  <si>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</si>
  <si>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</si>
  <si>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</si>
  <si>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</si>
  <si>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7.27</t>
  </si>
  <si>
    <t>▲ 5.78</t>
  </si>
  <si>
    <t>一般会計</t>
  </si>
  <si>
    <t>大多喜町水道事業会計</t>
  </si>
  <si>
    <t>介護保険特別会計</t>
  </si>
  <si>
    <t>国民健康保険特別会計</t>
  </si>
  <si>
    <t>後期高齢者医療特別会計</t>
  </si>
  <si>
    <t>鉄道経営対策事業基金特別会計</t>
  </si>
  <si>
    <t>その他会計（赤字）</t>
  </si>
  <si>
    <t>▲ 0.61</t>
  </si>
  <si>
    <t>その他会計（黒字）</t>
  </si>
  <si>
    <t>R01</t>
    <phoneticPr fontId="5"/>
  </si>
  <si>
    <t>R02</t>
    <phoneticPr fontId="5"/>
  </si>
  <si>
    <t>R03</t>
    <phoneticPr fontId="5"/>
  </si>
  <si>
    <t>R04</t>
    <phoneticPr fontId="5"/>
  </si>
  <si>
    <t>R05</t>
    <phoneticPr fontId="5"/>
  </si>
  <si>
    <t>-</t>
    <phoneticPr fontId="2"/>
  </si>
  <si>
    <t>夷隅郡市広域市町村圏事務組合（一般会計）</t>
    <rPh sb="0" eb="4">
      <t>イスミグンシ</t>
    </rPh>
    <rPh sb="4" eb="6">
      <t>コウイキ</t>
    </rPh>
    <rPh sb="6" eb="9">
      <t>シチョウソン</t>
    </rPh>
    <rPh sb="9" eb="10">
      <t>ケン</t>
    </rPh>
    <rPh sb="10" eb="14">
      <t>ジムクミアイ</t>
    </rPh>
    <rPh sb="15" eb="19">
      <t>イッパンカイケイ</t>
    </rPh>
    <phoneticPr fontId="2"/>
  </si>
  <si>
    <t>夷隅環境衛生組合（一般会計）</t>
    <rPh sb="0" eb="6">
      <t>イスミカンキョウエイセイ</t>
    </rPh>
    <rPh sb="6" eb="8">
      <t>クミアイ</t>
    </rPh>
    <rPh sb="9" eb="13">
      <t>イッパンカイケイ</t>
    </rPh>
    <phoneticPr fontId="2"/>
  </si>
  <si>
    <t>南房総広域水道企業団（水道用水供給事業会計）</t>
    <rPh sb="0" eb="3">
      <t>ミナミボウソウ</t>
    </rPh>
    <rPh sb="3" eb="10">
      <t>コウイキスイドウキギョウダン</t>
    </rPh>
    <rPh sb="11" eb="17">
      <t>スイドウヨウスイキョウキュウ</t>
    </rPh>
    <rPh sb="17" eb="21">
      <t>ジギョウカイケイ</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</si>
  <si>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</si>
  <si>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</si>
  <si>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</si>
  <si>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</si>
  <si>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</si>
  <si>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</si>
  <si>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国保国吉病院組合（国保国吉病院組合病院事業会計）</t>
  </si>
  <si>
    <t>たけゆらの里おおたき</t>
    <rPh sb="5" eb="6">
      <t>サト</t>
    </rPh>
    <phoneticPr fontId="2"/>
  </si>
  <si>
    <t>わくわくカンパニー大多喜</t>
    <rPh sb="9" eb="12">
      <t>オオタキ</t>
    </rPh>
    <phoneticPr fontId="2"/>
  </si>
  <si>
    <t>ふるさと基金</t>
    <rPh sb="4" eb="6">
      <t>キキン</t>
    </rPh>
    <phoneticPr fontId="5"/>
  </si>
  <si>
    <t>鉄道経営対策事業基金</t>
    <rPh sb="0" eb="2">
      <t>テツドウ</t>
    </rPh>
    <rPh sb="2" eb="6">
      <t>ケイエイタイサク</t>
    </rPh>
    <rPh sb="6" eb="8">
      <t>ジギョウ</t>
    </rPh>
    <rPh sb="8" eb="10">
      <t>キキン</t>
    </rPh>
    <phoneticPr fontId="2"/>
  </si>
  <si>
    <t>庁舎管理基金</t>
    <rPh sb="0" eb="2">
      <t>チョウシャ</t>
    </rPh>
    <rPh sb="2" eb="6">
      <t>カンリキキン</t>
    </rPh>
    <phoneticPr fontId="2"/>
  </si>
  <si>
    <t>福祉基金</t>
    <rPh sb="0" eb="4">
      <t>フクシキキン</t>
    </rPh>
    <phoneticPr fontId="2"/>
  </si>
  <si>
    <t>小中学校施設整備基金</t>
    <rPh sb="0" eb="4">
      <t>ショウチュウガッコウ</t>
    </rPh>
    <rPh sb="4" eb="6">
      <t>シセツ</t>
    </rPh>
    <rPh sb="6" eb="8">
      <t>セイビ</t>
    </rPh>
    <rPh sb="8" eb="10">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</si>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</sst>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8BB8-4E20-9FD6-478F5F489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47483</c:v>
                </c:pt>
                <c:pt idx="1">
                  <c:v>47835</c:v>
                </c:pt>
                <c:pt idx="2">
                  <c:v>66739</c:v>
                </c:pt>
                <c:pt idx="3">
                  <c:v>52827</c:v>
                </c:pt>
                <c:pt idx="4">
                  <c:v>64377</c:v>
                </c:pt>
              </c:numCache>
            </c:numRef>
          </c:val>
          <c:smooth val="0"/>
          <c:extLst>
            <c:ext xmlns:c16="http://schemas.microsoft.com/office/drawing/2014/chart" uri="{C3380CC4-5D6E-409C-BE32-E72D297353CC}">
              <c16:uniqueId val="{00000001-8BB8-4E20-9FD6-478F5F489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6.54</c:v>
                </c:pt>
                <c:pt idx="1">
                  <c:v>9.24</c:v>
                </c:pt>
                <c:pt idx="2">
                  <c:v>11.15</c:v>
                </c:pt>
                <c:pt idx="3">
                  <c:v>12.46</c:v>
                </c:pt>
                <c:pt idx="4">
                  <c:v>6.69</c:v>
                </c:pt>
              </c:numCache>
            </c:numRef>
          </c:val>
          <c:extLst>
            <c:ext xmlns:c16="http://schemas.microsoft.com/office/drawing/2014/chart" uri="{C3380CC4-5D6E-409C-BE32-E72D297353CC}">
              <c16:uniqueId val="{00000000-3B60-409B-BF3F-AEE8549EFB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26.17</c:v>
                </c:pt>
                <c:pt idx="1">
                  <c:v>24.74</c:v>
                </c:pt>
                <c:pt idx="2">
                  <c:v>28.08</c:v>
                </c:pt>
                <c:pt idx="3">
                  <c:v>28.82</c:v>
                </c:pt>
                <c:pt idx="4">
                  <c:v>28.83</c:v>
                </c:pt>
              </c:numCache>
            </c:numRef>
          </c:val>
          <c:extLst>
            <c:ext xmlns:c16="http://schemas.microsoft.com/office/drawing/2014/chart" uri="{C3380CC4-5D6E-409C-BE32-E72D297353CC}">
              <c16:uniqueId val="{00000001-3B60-409B-BF3F-AEE8549EFB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-7.27</c:v>
                </c:pt>
                <c:pt idx="1">
                  <c:v>3.05</c:v>
                </c:pt>
                <c:pt idx="2">
                  <c:v>7.48</c:v>
                </c:pt>
                <c:pt idx="3">
                  <c:v>1.01</c:v>
                </c:pt>
                <c:pt idx="4">
                  <c:v>-5.78</c:v>
                </c:pt>
              </c:numCache>
            </c:numRef>
          </c:val>
          <c:smooth val="0"/>
          <c:extLst>
            <c:ext xmlns:c16="http://schemas.microsoft.com/office/drawing/2014/chart" uri="{C3380CC4-5D6E-409C-BE32-E72D297353CC}">
              <c16:uniqueId val="{00000002-3B60-409B-BF3F-AEE8549EFB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6.66</c:v>
                </c:pt>
                <c:pt idx="2">
                  <c:v>#N/A</c:v>
                </c:pt>
                <c:pt idx="3">
                  <c:v>3.65</c:v>
                </c:pt>
                <c:pt idx="4">
                  <c:v>#N/A</c:v>
                </c:pt>
                <c:pt idx="5">
                  <c:v>1.46</c:v>
                </c:pt>
                <c:pt idx="6">
                  <c:v>0</c:v>
                </c:pt>
                <c:pt idx="7">
                  <c:v>0</c:v>
                </c:pt>
                <c:pt idx="8">
                  <c:v>0</c:v>
                </c:pt>
                <c:pt idx="9">
                  <c:v>0</c:v>
                </c:pt>
              </c:numCache>
            </c:numRef>
          </c:val>
          <c:extLst>
            <c:ext xmlns:c16="http://schemas.microsoft.com/office/drawing/2014/chart" uri="{C3380CC4-5D6E-409C-BE32-E72D297353CC}">
              <c16:uniqueId val="{00000000-10EF-4C37-8B48-0F1920328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0.61</c:v>
                </c:pt>
                <c:pt idx="7">
                  <c:v>#N/A</c:v>
                </c:pt>
                <c:pt idx="8">
                  <c:v>0</c:v>
                </c:pt>
                <c:pt idx="9">
                  <c:v>0</c:v>
                </c:pt>
              </c:numCache>
            </c:numRef>
          </c:val>
          <c:extLst>
            <c:ext xmlns:c16="http://schemas.microsoft.com/office/drawing/2014/chart" uri="{C3380CC4-5D6E-409C-BE32-E72D297353CC}">
              <c16:uniqueId val="{00000001-10EF-4C37-8B48-0F19203289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EF-4C37-8B48-0F19203289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EF-4C37-8B48-0F19203289B1}"/>
            </c:ext>
          </c:extLst>
        </c:ser>
        <c:ser>
          <c:idx val="4"/>
          <c:order val="4"/>
          <c:tx>
            <c:strRef>
              <c:f>データシート!$A$31</c:f>
              <c:strCache>
                <c:ptCount val="1"/>
                <c:pt idx="0">
                  <c:v>鉄道経営対策事業基金特別会計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0EF-4C37-8B48-0F19203289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0EF-4C37-8B48-0F19203289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3.44</c:v>
                </c:pt>
                <c:pt idx="2">
                  <c:v>#N/A</c:v>
                </c:pt>
                <c:pt idx="3">
                  <c:v>3.28</c:v>
                </c:pt>
                <c:pt idx="4">
                  <c:v>#N/A</c:v>
                </c:pt>
                <c:pt idx="5">
                  <c:v>1.29</c:v>
                </c:pt>
                <c:pt idx="6">
                  <c:v>#N/A</c:v>
                </c:pt>
                <c:pt idx="7">
                  <c:v>0.88</c:v>
                </c:pt>
                <c:pt idx="8">
                  <c:v>#N/A</c:v>
                </c:pt>
                <c:pt idx="9">
                  <c:v>0.4</c:v>
                </c:pt>
              </c:numCache>
            </c:numRef>
          </c:val>
          <c:extLst>
            <c:ext xmlns:c16="http://schemas.microsoft.com/office/drawing/2014/chart" uri="{C3380CC4-5D6E-409C-BE32-E72D297353CC}">
              <c16:uniqueId val="{00000006-10EF-4C37-8B48-0F19203289B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1.77</c:v>
                </c:pt>
                <c:pt idx="4">
                  <c:v>#N/A</c:v>
                </c:pt>
                <c:pt idx="5">
                  <c:v>2</c:v>
                </c:pt>
                <c:pt idx="6">
                  <c:v>#N/A</c:v>
                </c:pt>
                <c:pt idx="7">
                  <c:v>2</c:v>
                </c:pt>
                <c:pt idx="8">
                  <c:v>#N/A</c:v>
                </c:pt>
                <c:pt idx="9">
                  <c:v>2.19</c:v>
                </c:pt>
              </c:numCache>
            </c:numRef>
          </c:val>
          <c:extLst>
            <c:ext xmlns:c16="http://schemas.microsoft.com/office/drawing/2014/chart" uri="{C3380CC4-5D6E-409C-BE32-E72D297353CC}">
              <c16:uniqueId val="{00000007-10EF-4C37-8B48-0F19203289B1}"/>
            </c:ext>
          </c:extLst>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7.14</c:v>
                </c:pt>
                <c:pt idx="2">
                  <c:v>#N/A</c:v>
                </c:pt>
                <c:pt idx="3">
                  <c:v>7.88</c:v>
                </c:pt>
                <c:pt idx="4">
                  <c:v>#N/A</c:v>
                </c:pt>
                <c:pt idx="5">
                  <c:v>7.42</c:v>
                </c:pt>
                <c:pt idx="6">
                  <c:v>#N/A</c:v>
                </c:pt>
                <c:pt idx="7">
                  <c:v>7.06</c:v>
                </c:pt>
                <c:pt idx="8">
                  <c:v>#N/A</c:v>
                </c:pt>
                <c:pt idx="9">
                  <c:v>5.84</c:v>
                </c:pt>
              </c:numCache>
            </c:numRef>
          </c:val>
          <c:extLst>
            <c:ext xmlns:c16="http://schemas.microsoft.com/office/drawing/2014/chart" uri="{C3380CC4-5D6E-409C-BE32-E72D297353CC}">
              <c16:uniqueId val="{00000008-10EF-4C37-8B48-0F19203289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6.54</c:v>
                </c:pt>
                <c:pt idx="2">
                  <c:v>#N/A</c:v>
                </c:pt>
                <c:pt idx="3">
                  <c:v>9.23</c:v>
                </c:pt>
                <c:pt idx="4">
                  <c:v>#N/A</c:v>
                </c:pt>
                <c:pt idx="5">
                  <c:v>11.15</c:v>
                </c:pt>
                <c:pt idx="6">
                  <c:v>#N/A</c:v>
                </c:pt>
                <c:pt idx="7">
                  <c:v>12.45</c:v>
                </c:pt>
                <c:pt idx="8">
                  <c:v>#N/A</c:v>
                </c:pt>
                <c:pt idx="9">
                  <c:v>6.68</c:v>
                </c:pt>
              </c:numCache>
            </c:numRef>
          </c:val>
          <c:extLst>
            <c:ext xmlns:c16="http://schemas.microsoft.com/office/drawing/2014/chart" uri="{C3380CC4-5D6E-409C-BE32-E72D297353CC}">
              <c16:uniqueId val="{00000009-10EF-4C37-8B48-0F19203289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373</c:v>
                </c:pt>
                <c:pt idx="5">
                  <c:v>378</c:v>
                </c:pt>
                <c:pt idx="8">
                  <c:v>383</c:v>
                </c:pt>
                <c:pt idx="11">
                  <c:v>384</c:v>
                </c:pt>
                <c:pt idx="14">
                  <c:v>383</c:v>
                </c:pt>
              </c:numCache>
            </c:numRef>
          </c:val>
          <c:extLst>
            <c:ext xmlns:c16="http://schemas.microsoft.com/office/drawing/2014/chart" uri="{C3380CC4-5D6E-409C-BE32-E72D297353CC}">
              <c16:uniqueId val="{00000000-33AC-4BD8-A37D-C41720EC94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AC-4BD8-A37D-C41720EC94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AC-4BD8-A37D-C41720EC94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36</c:v>
                </c:pt>
                <c:pt idx="6">
                  <c:v>32</c:v>
                </c:pt>
                <c:pt idx="9">
                  <c:v>29</c:v>
                </c:pt>
                <c:pt idx="12">
                  <c:v>25</c:v>
                </c:pt>
              </c:numCache>
            </c:numRef>
          </c:val>
          <c:extLst>
            <c:ext xmlns:c16="http://schemas.microsoft.com/office/drawing/2014/chart" uri="{C3380CC4-5D6E-409C-BE32-E72D297353CC}">
              <c16:uniqueId val="{00000003-33AC-4BD8-A37D-C41720EC94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c:v>
                </c:pt>
                <c:pt idx="3">
                  <c:v>19</c:v>
                </c:pt>
                <c:pt idx="6">
                  <c:v>19</c:v>
                </c:pt>
                <c:pt idx="9">
                  <c:v>23</c:v>
                </c:pt>
                <c:pt idx="12">
                  <c:v>24</c:v>
                </c:pt>
              </c:numCache>
            </c:numRef>
          </c:val>
          <c:extLst>
            <c:ext xmlns:c16="http://schemas.microsoft.com/office/drawing/2014/chart" uri="{C3380CC4-5D6E-409C-BE32-E72D297353CC}">
              <c16:uniqueId val="{00000004-33AC-4BD8-A37D-C41720EC94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AC-4BD8-A37D-C41720EC94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AC-4BD8-A37D-C41720EC94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448</c:v>
                </c:pt>
                <c:pt idx="3">
                  <c:v>460</c:v>
                </c:pt>
                <c:pt idx="6">
                  <c:v>442</c:v>
                </c:pt>
                <c:pt idx="9">
                  <c:v>449</c:v>
                </c:pt>
                <c:pt idx="12">
                  <c:v>469</c:v>
                </c:pt>
              </c:numCache>
            </c:numRef>
          </c:val>
          <c:extLst>
            <c:ext xmlns:c16="http://schemas.microsoft.com/office/drawing/2014/chart" uri="{C3380CC4-5D6E-409C-BE32-E72D297353CC}">
              <c16:uniqueId val="{00000007-33AC-4BD8-A37D-C41720EC94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129</c:v>
                </c:pt>
                <c:pt idx="2">
                  <c:v>#N/A</c:v>
                </c:pt>
                <c:pt idx="3">
                  <c:v>#N/A</c:v>
                </c:pt>
                <c:pt idx="4">
                  <c:v>137</c:v>
                </c:pt>
                <c:pt idx="5">
                  <c:v>#N/A</c:v>
                </c:pt>
                <c:pt idx="6">
                  <c:v>#N/A</c:v>
                </c:pt>
                <c:pt idx="7">
                  <c:v>110</c:v>
                </c:pt>
                <c:pt idx="8">
                  <c:v>#N/A</c:v>
                </c:pt>
                <c:pt idx="9">
                  <c:v>#N/A</c:v>
                </c:pt>
                <c:pt idx="10">
                  <c:v>117</c:v>
                </c:pt>
                <c:pt idx="11">
                  <c:v>#N/A</c:v>
                </c:pt>
                <c:pt idx="12">
                  <c:v>#N/A</c:v>
                </c:pt>
                <c:pt idx="13">
                  <c:v>135</c:v>
                </c:pt>
                <c:pt idx="14">
                  <c:v>#N/A</c:v>
                </c:pt>
              </c:numCache>
            </c:numRef>
          </c:val>
          <c:smooth val="0"/>
          <c:extLst>
            <c:ext xmlns:c16="http://schemas.microsoft.com/office/drawing/2014/chart" uri="{C3380CC4-5D6E-409C-BE32-E72D297353CC}">
              <c16:uniqueId val="{00000008-33AC-4BD8-A37D-C41720EC94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3811</c:v>
                </c:pt>
                <c:pt idx="5">
                  <c:v>3734</c:v>
                </c:pt>
                <c:pt idx="8">
                  <c:v>3659</c:v>
                </c:pt>
                <c:pt idx="11">
                  <c:v>3515</c:v>
                </c:pt>
                <c:pt idx="14">
                  <c:v>3461</c:v>
                </c:pt>
              </c:numCache>
            </c:numRef>
          </c:val>
          <c:extLst>
            <c:ext xmlns:c16="http://schemas.microsoft.com/office/drawing/2014/chart" uri="{C3380CC4-5D6E-409C-BE32-E72D297353CC}">
              <c16:uniqueId val="{00000000-0899-4F2A-A909-C13D2D4AEB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14</c:v>
                </c:pt>
                <c:pt idx="8">
                  <c:v>11</c:v>
                </c:pt>
                <c:pt idx="11">
                  <c:v>8</c:v>
                </c:pt>
                <c:pt idx="14">
                  <c:v>5</c:v>
                </c:pt>
              </c:numCache>
            </c:numRef>
          </c:val>
          <c:extLst>
            <c:ext xmlns:c16="http://schemas.microsoft.com/office/drawing/2014/chart" uri="{C3380CC4-5D6E-409C-BE32-E72D297353CC}">
              <c16:uniqueId val="{00000001-0899-4F2A-A909-C13D2D4AEB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2732</c:v>
                </c:pt>
                <c:pt idx="5">
                  <c:v>2645</c:v>
                </c:pt>
                <c:pt idx="8">
                  <c:v>2915</c:v>
                </c:pt>
                <c:pt idx="11">
                  <c:v>3121</c:v>
                </c:pt>
                <c:pt idx="14">
                  <c:v>3219</c:v>
                </c:pt>
              </c:numCache>
            </c:numRef>
          </c:val>
          <c:extLst>
            <c:ext xmlns:c16="http://schemas.microsoft.com/office/drawing/2014/chart" uri="{C3380CC4-5D6E-409C-BE32-E72D297353CC}">
              <c16:uniqueId val="{00000002-0899-4F2A-A909-C13D2D4AEB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99-4F2A-A909-C13D2D4AEB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99-4F2A-A909-C13D2D4AEB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99-4F2A-A909-C13D2D4AEB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1577</c:v>
                </c:pt>
                <c:pt idx="3">
                  <c:v>1475</c:v>
                </c:pt>
                <c:pt idx="6">
                  <c:v>1455</c:v>
                </c:pt>
                <c:pt idx="9">
                  <c:v>1467</c:v>
                </c:pt>
                <c:pt idx="12">
                  <c:v>1496</c:v>
                </c:pt>
              </c:numCache>
            </c:numRef>
          </c:val>
          <c:extLst>
            <c:ext xmlns:c16="http://schemas.microsoft.com/office/drawing/2014/chart" uri="{C3380CC4-5D6E-409C-BE32-E72D297353CC}">
              <c16:uniqueId val="{00000006-0899-4F2A-A909-C13D2D4AEB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559</c:v>
                </c:pt>
                <c:pt idx="3">
                  <c:v>521</c:v>
                </c:pt>
                <c:pt idx="6">
                  <c:v>475</c:v>
                </c:pt>
                <c:pt idx="9">
                  <c:v>435</c:v>
                </c:pt>
                <c:pt idx="12">
                  <c:v>419</c:v>
                </c:pt>
              </c:numCache>
            </c:numRef>
          </c:val>
          <c:extLst>
            <c:ext xmlns:c16="http://schemas.microsoft.com/office/drawing/2014/chart" uri="{C3380CC4-5D6E-409C-BE32-E72D297353CC}">
              <c16:uniqueId val="{00000007-0899-4F2A-A909-C13D2D4AEB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212</c:v>
                </c:pt>
                <c:pt idx="3">
                  <c:v>290</c:v>
                </c:pt>
                <c:pt idx="6">
                  <c:v>335</c:v>
                </c:pt>
                <c:pt idx="9">
                  <c:v>344</c:v>
                </c:pt>
                <c:pt idx="12">
                  <c:v>357</c:v>
                </c:pt>
              </c:numCache>
            </c:numRef>
          </c:val>
          <c:extLst>
            <c:ext xmlns:c16="http://schemas.microsoft.com/office/drawing/2014/chart" uri="{C3380CC4-5D6E-409C-BE32-E72D297353CC}">
              <c16:uniqueId val="{00000008-0899-4F2A-A909-C13D2D4AEB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99-4F2A-A909-C13D2D4AEB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4357</c:v>
                </c:pt>
                <c:pt idx="3">
                  <c:v>4317</c:v>
                </c:pt>
                <c:pt idx="6">
                  <c:v>4277</c:v>
                </c:pt>
                <c:pt idx="9">
                  <c:v>4141</c:v>
                </c:pt>
                <c:pt idx="12">
                  <c:v>4022</c:v>
                </c:pt>
              </c:numCache>
            </c:numRef>
          </c:val>
          <c:extLst>
            <c:ext xmlns:c16="http://schemas.microsoft.com/office/drawing/2014/chart" uri="{C3380CC4-5D6E-409C-BE32-E72D297353CC}">
              <c16:uniqueId val="{0000000A-0899-4F2A-A909-C13D2D4AEB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144</c:v>
                </c:pt>
                <c:pt idx="2">
                  <c:v>#N/A</c:v>
                </c:pt>
                <c:pt idx="3">
                  <c:v>#N/A</c:v>
                </c:pt>
                <c:pt idx="4">
                  <c:v>211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99-4F2A-A909-C13D2D4AEB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1020</c:v>
                </c:pt>
                <c:pt idx="1">
                  <c:v>1020</c:v>
                </c:pt>
                <c:pt idx="2">
                  <c:v>1020</c:v>
                </c:pt>
              </c:numCache>
            </c:numRef>
          </c:val>
          <c:extLst>
            <c:ext xmlns:c16="http://schemas.microsoft.com/office/drawing/2014/chart" uri="{C3380CC4-5D6E-409C-BE32-E72D297353CC}">
              <c16:uniqueId val="{00000000-AC59-46FC-A666-01809645E9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305</c:v>
                </c:pt>
                <c:pt idx="1">
                  <c:v>305</c:v>
                </c:pt>
                <c:pt idx="2">
                  <c:v>300</c:v>
                </c:pt>
              </c:numCache>
            </c:numRef>
          </c:val>
          <c:extLst>
            <c:ext xmlns:c16="http://schemas.microsoft.com/office/drawing/2014/chart" uri="{C3380CC4-5D6E-409C-BE32-E72D297353CC}">
              <c16:uniqueId val="{00000001-AC59-46FC-A666-01809645E9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1798</c:v>
                </c:pt>
                <c:pt idx="1">
                  <c:v>1969</c:v>
                </c:pt>
                <c:pt idx="2">
                  <c:v>2065</c:v>
                </c:pt>
              </c:numCache>
            </c:numRef>
          </c:val>
          <c:extLst>
            <c:ext xmlns:c16="http://schemas.microsoft.com/office/drawing/2014/chart" uri="{C3380CC4-5D6E-409C-BE32-E72D297353CC}">
              <c16:uniqueId val="{00000002-AC59-46FC-A666-01809645E9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8,164
8,069
129.87
6,733,713
6,401,070
236,457
3,536,103
4,022,271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ポイント減少し、類似団体平均は上回っているものの、依然として全国平均や千葉県平均と低い水準にある。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町の面積が広く、山林が大部分を占めるという地理的条件から行政の効率化が困難な状況にあるが、緊急に必要な事業を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峻別</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し投資的経費を抑制するなど歳出の見直しを実施するとともに、歳入においては定住化や子育て施策等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によって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人口減少に歯止めをかけ、地方税の徴収強化と併せて自主財源の確保に努める。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企業会計（特別養護老人ホーム）を廃止した関係で一般会計の職員数が増加したことに伴い人件費が増加した。また、近年の台風災害に伴う地方債の発行によって公債費が増加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今後も、定員管理や会計年度任用職員の任用の適正化などの徹底をはじめ、事務事業の見直しなどを進め、経常経費の削減を図る。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63</xdr:row>
      <xdr:rowOff>62019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86415"/>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62</xdr:row>
      <xdr:rowOff>56515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5718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5718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41910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5880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11219</xdr:rowOff>
    </xdr:from>
    <xdr:to>
      <xdr:col>23</xdr:col>
      <xdr:colOff>184150</xdr:colOff>
      <xdr:row>63</xdr:row>
      <xdr:rowOff>112819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154746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92092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25,649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円の増となったが、依然として類似団体平均を下回っている。しかしながら、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千葉県平均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と比較すると高い水準である。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人口減少による分母の減が数値の高水準の大きな要因となっているが、町の面積が広く行政の効率化が困難な状況である。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物価高騰による水光熱費や労務費単価が増加しているため、事務事業の見直しを中心とした組織の簡素化により、定員管理の適正化に努め、人件費の抑制や物件費等のコスト削減を図る。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50625</xdr:rowOff>
    </xdr:from>
    <xdr:to>
      <xdr:col>23</xdr:col>
      <xdr:colOff>133350</xdr:colOff>
      <xdr:row>82</xdr:row>
      <xdr:rowOff>85009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9525"/>
          <a:ext cx="8382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35449</xdr:rowOff>
    </xdr:from>
    <xdr:to>
      <xdr:col>19</xdr:col>
      <xdr:colOff>133350</xdr:colOff>
      <xdr:row>82</xdr:row>
      <xdr:rowOff>50625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4349"/>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35449</xdr:rowOff>
    </xdr:from>
    <xdr:to>
      <xdr:col>15</xdr:col>
      <xdr:colOff>82550</xdr:colOff>
      <xdr:row>82</xdr:row>
      <xdr:rowOff>53744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4349"/>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163483</xdr:rowOff>
    </xdr:from>
    <xdr:to>
      <xdr:col>11</xdr:col>
      <xdr:colOff>31750</xdr:colOff>
      <xdr:row>82</xdr:row>
      <xdr:rowOff>53744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50933"/>
          <a:ext cx="88900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34209</xdr:rowOff>
    </xdr:from>
    <xdr:to>
      <xdr:col>23</xdr:col>
      <xdr:colOff>184150</xdr:colOff>
      <xdr:row>82</xdr:row>
      <xdr:rowOff>135809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50736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171275</xdr:rowOff>
    </xdr:from>
    <xdr:to>
      <xdr:col>19</xdr:col>
      <xdr:colOff>184150</xdr:colOff>
      <xdr:row>82</xdr:row>
      <xdr:rowOff>101425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111602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156099</xdr:rowOff>
    </xdr:from>
    <xdr:to>
      <xdr:col>15</xdr:col>
      <xdr:colOff>133350</xdr:colOff>
      <xdr:row>82</xdr:row>
      <xdr:rowOff>86249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96426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2944</xdr:rowOff>
    </xdr:from>
    <xdr:to>
      <xdr:col>11</xdr:col>
      <xdr:colOff>82550</xdr:colOff>
      <xdr:row>82</xdr:row>
      <xdr:rowOff>104544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114721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112683</xdr:rowOff>
    </xdr:from>
    <xdr:to>
      <xdr:col>7</xdr:col>
      <xdr:colOff>31750</xdr:colOff>
      <xdr:row>82</xdr:row>
      <xdr:rowOff>42833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53010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類似団体平均や全国町村平均を上回っているが、給与体系の適正化のほか、独自の昇給抑制策を図るなどし、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今後も人事院及び県人事委員会の勧告を基に民間資金に即した適正な給与体系の構築に努める。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147562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233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9226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45055</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12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45055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267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165705</xdr:rowOff>
    </xdr:from>
    <xdr:to>
      <xdr:col>68</xdr:col>
      <xdr:colOff>203200</xdr:colOff>
      <xdr:row>87</xdr:row>
      <xdr:rowOff>95855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定員適正化計画の推進により職員数は減少し、計画の達成率も概ね順調ではあ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令和５年度は企業会計（特別養護老人ホーム）を廃止した関係で一般会計の職員数が増加したため前年度より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町の面積が広く行政の効率化が困難な状況で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全国平均、県平均と比較しても大幅に多い状況にあるので、業務の外部委託の推進、会計年度任用職員の利活用等により正規職員の削減を図る。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85344</xdr:rowOff>
    </xdr:from>
    <xdr:to>
      <xdr:col>81</xdr:col>
      <xdr:colOff>44450</xdr:colOff>
      <xdr:row>64</xdr:row>
      <xdr:rowOff>4783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86694"/>
          <a:ext cx="838200" cy="9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85344</xdr:rowOff>
    </xdr:from>
    <xdr:to>
      <xdr:col>77</xdr:col>
      <xdr:colOff>44450</xdr:colOff>
      <xdr:row>63</xdr:row>
      <xdr:rowOff>95800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886694"/>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65236</xdr:rowOff>
    </xdr:from>
    <xdr:to>
      <xdr:col>72</xdr:col>
      <xdr:colOff>203200</xdr:colOff>
      <xdr:row>63</xdr:row>
      <xdr:rowOff>95800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66586"/>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4911</xdr:rowOff>
    </xdr:from>
    <xdr:to>
      <xdr:col>68</xdr:col>
      <xdr:colOff>152400</xdr:colOff>
      <xdr:row>63</xdr:row>
      <xdr:rowOff>65236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0626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125433</xdr:rowOff>
    </xdr:from>
    <xdr:to>
      <xdr:col>81</xdr:col>
      <xdr:colOff>95250</xdr:colOff>
      <xdr:row>64</xdr:row>
      <xdr:rowOff>55583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97510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34544</xdr:rowOff>
    </xdr:from>
    <xdr:to>
      <xdr:col>77</xdr:col>
      <xdr:colOff>95250</xdr:colOff>
      <xdr:row>63</xdr:row>
      <xdr:rowOff>136144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120921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45000</xdr:rowOff>
    </xdr:from>
    <xdr:to>
      <xdr:col>73</xdr:col>
      <xdr:colOff>44450</xdr:colOff>
      <xdr:row>63</xdr:row>
      <xdr:rowOff>146600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131377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14436</xdr:rowOff>
    </xdr:from>
    <xdr:to>
      <xdr:col>68</xdr:col>
      <xdr:colOff>203200</xdr:colOff>
      <xdr:row>63</xdr:row>
      <xdr:rowOff>116036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100813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125561</xdr:rowOff>
    </xdr:from>
    <xdr:to>
      <xdr:col>64</xdr:col>
      <xdr:colOff>152400</xdr:colOff>
      <xdr:row>63</xdr:row>
      <xdr:rowOff>55711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40488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元利償還金の額は前年度に比べ増加したが、交付税の基準財政需要額に算入される元利償還金が多いため、前年度から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減少し従前に引き続き類似団体平均、千葉県平均、全国平均のいずれをも下回る状況であった。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今後も地方債の新規発行額の抑制に努め、実質公債費比率の抑制を図る。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112776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182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141732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18542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6568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47498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050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前年度同様に、将来負担がな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地方債の新規発行額を元利償還金以下に抑えていることに加え、充当可能基金の残高があまり減少していないためことが要因である。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しかし、令和５年台風１３号による災害復旧のため地方債の発行額が元利償還金を上回る形となった。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今後も公債費等義務的経費の削減を中心に行財政改革を進めるとともに、適切な基金への積立を行うことで財政の健全化に努める。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170543</xdr:rowOff>
    </xdr:from>
    <xdr:to>
      <xdr:col>68</xdr:col>
      <xdr:colOff>152400</xdr:colOff>
      <xdr:row>14</xdr:row>
      <xdr:rowOff>31841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9939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152491</xdr:rowOff>
    </xdr:from>
    <xdr:to>
      <xdr:col>68</xdr:col>
      <xdr:colOff>203200</xdr:colOff>
      <xdr:row>14</xdr:row>
      <xdr:rowOff>82641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67418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6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34670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3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8,164
8,069
129.87
6,733,713
6,401,070
236,457
3,536,103
4,022,271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給与水準は国を下回っているものの、町の面積が広く職員数が多いことから人件費の経常収支比率が類似団体よりも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経常収支比率の分母となる臨時財政対策債の額が減少し、経常一般財源が前年度と比較して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減少したことも要因であるが、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企業会計（特別養護老人ホーム）を廃止した関係で一般会計の職員数が増加したことに伴い人件費が増加した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ことが主な要因である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41</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164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1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17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123190</xdr:rowOff>
    </xdr:from>
    <xdr:to>
      <xdr:col>11</xdr:col>
      <xdr:colOff>9525</xdr:colOff>
      <xdr:row>40</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80010</xdr:rowOff>
    </xdr:from>
    <xdr:to>
      <xdr:col>24</xdr:col>
      <xdr:colOff>76200</xdr:colOff>
      <xdr:row>42</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72390</xdr:rowOff>
    </xdr:from>
    <xdr:to>
      <xdr:col>6</xdr:col>
      <xdr:colOff>171450</xdr:colOff>
      <xdr:row>40</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ポイントの減となり、類似団体平均、千葉県平均及び全国平均のいずれも下回っている。</a:t>
          </a:r>
        </a:p>
        <a:p>
          <a:r>
            <a:rPr kumimoji="1" lang="ja-JP" altLang="en-US" sz="1300">
              <a:latin typeface="ＭＳ Ｐゴシック" panose="020B0600070205080204" pitchFamily="50" charset="-128"/>
              <a:ea typeface="ＭＳ Ｐゴシック" panose="020B0600070205080204" pitchFamily="50" charset="-128"/>
            </a:rPr>
            <a:t>　前年度より光熱水費が減少したことに伴い物件費が減少したことが要因である。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99568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29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99568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65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65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ポイント上回っているが、千葉県平均や全国平均に比べると低い水準である。</a:t>
          </a:r>
        </a:p>
        <a:p>
          <a:r>
            <a:rPr kumimoji="1" lang="ja-JP" altLang="en-US" sz="1300">
              <a:latin typeface="ＭＳ Ｐゴシック" panose="020B0600070205080204" pitchFamily="50" charset="-128"/>
              <a:ea typeface="ＭＳ Ｐゴシック" panose="020B0600070205080204" pitchFamily="50" charset="-128"/>
            </a:rPr>
            <a:t>　経常収支比率の分母となる臨時財政対策債の額が減少し、経常一般財源が前年度と比較して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32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ポイント増加しているが、類似団体平均、千葉県平均及び全国平均のいずれをも下回っている。</a:t>
          </a:r>
        </a:p>
        <a:p>
          <a:r>
            <a:rPr kumimoji="1" lang="ja-JP" altLang="en-US" sz="1300">
              <a:latin typeface="ＭＳ Ｐゴシック" panose="020B0600070205080204" pitchFamily="50" charset="-128"/>
              <a:ea typeface="ＭＳ Ｐゴシック" panose="020B0600070205080204" pitchFamily="50" charset="-128"/>
            </a:rPr>
            <a:t>　経常収支比率の分母となる臨時財政対策債の額が減少し、経常一般財源が前年度と比較して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ポイント減少したことが要因である。</a:t>
          </a:r>
        </a:p>
        <a:p>
          <a:r>
            <a:rPr kumimoji="1" lang="ja-JP" altLang="en-US" sz="1300">
              <a:latin typeface="ＭＳ Ｐゴシック" panose="020B0600070205080204" pitchFamily="50" charset="-128"/>
              <a:ea typeface="ＭＳ Ｐゴシック" panose="020B0600070205080204" pitchFamily="50" charset="-128"/>
            </a:rPr>
            <a:t>　従前より低水準を維持できており、今後も現状を維持できるよう比率抑制に努める。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30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ポイント高く、千葉県平均や全国平均と比較すると高い水準にある。</a:t>
          </a:r>
        </a:p>
        <a:p>
          <a:r>
            <a:rPr kumimoji="1" lang="ja-JP" altLang="en-US" sz="1300">
              <a:latin typeface="ＭＳ Ｐゴシック" panose="020B0600070205080204" pitchFamily="50" charset="-128"/>
              <a:ea typeface="ＭＳ Ｐゴシック" panose="020B0600070205080204" pitchFamily="50" charset="-128"/>
            </a:rPr>
            <a:t>　第三セクターへの補助金や一部事務組合（消防や病院）、ごみ処理委託への負担金等が高い水準で推移していることことが要因である。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63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99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138430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455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類似団体平均、千葉県平均及び全国平均のいずれをも下回っているが、近年の台風災害に伴う災害復旧事業及び過疎対策事業に係る償還により公債費の増加した。</a:t>
          </a:r>
        </a:p>
        <a:p>
          <a:r>
            <a:rPr kumimoji="1" lang="ja-JP" altLang="en-US" sz="1300">
              <a:latin typeface="ＭＳ Ｐゴシック" panose="020B0600070205080204" pitchFamily="50" charset="-128"/>
              <a:ea typeface="ＭＳ Ｐゴシック" panose="020B0600070205080204" pitchFamily="50" charset="-128"/>
            </a:rPr>
            <a:t>　事業の緊急性・必要性を勘案し、今後も地方債の新規発行を控え比率上昇の抑制に努める。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149861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194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123190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115587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121920</xdr:rowOff>
    </xdr:from>
    <xdr:to>
      <xdr:col>6</xdr:col>
      <xdr:colOff>171450</xdr:colOff>
      <xdr:row>76</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人件費において類似団体平均を大きく上回っていることが要因で、補助費等が類似団体平均を上回っている以外は、類似団体平均以下である。</a:t>
          </a:r>
        </a:p>
        <a:p>
          <a:r>
            <a:rPr kumimoji="1" lang="ja-JP" altLang="en-US" sz="1300">
              <a:latin typeface="ＭＳ Ｐゴシック" panose="020B0600070205080204" pitchFamily="50" charset="-128"/>
              <a:ea typeface="ＭＳ Ｐゴシック" panose="020B0600070205080204" pitchFamily="50" charset="-128"/>
            </a:rPr>
            <a:t>　そのため、正規職員の定員管理の適正化に引き続き努めるとともに、会計年度任用職員の任用や給与水準についても適正化を図り、外部委託等も活用して人件費の抑制に努める。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79</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581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85089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638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638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88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34289</xdr:rowOff>
    </xdr:from>
    <xdr:to>
      <xdr:col>78</xdr:col>
      <xdr:colOff>120650</xdr:colOff>
      <xdr:row>78</xdr:row>
      <xdr:rowOff>135889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120666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168750</xdr:rowOff>
    </xdr:from>
    <xdr:to>
      <xdr:col>29</xdr:col>
      <xdr:colOff>127000</xdr:colOff>
      <xdr:row>17</xdr:row>
      <xdr:rowOff>120843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9575"/>
          <a:ext cx="647700" cy="12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120843</xdr:rowOff>
    </xdr:from>
    <xdr:to>
      <xdr:col>26</xdr:col>
      <xdr:colOff>50800</xdr:colOff>
      <xdr:row>17</xdr:row>
      <xdr:rowOff>148770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3118"/>
          <a:ext cx="6985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148770</xdr:rowOff>
    </xdr:from>
    <xdr:to>
      <xdr:col>22</xdr:col>
      <xdr:colOff>114300</xdr:colOff>
      <xdr:row>18</xdr:row>
      <xdr:rowOff>13180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1045"/>
          <a:ext cx="698500" cy="35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13180</xdr:rowOff>
    </xdr:from>
    <xdr:to>
      <xdr:col>18</xdr:col>
      <xdr:colOff>177800</xdr:colOff>
      <xdr:row>18</xdr:row>
      <xdr:rowOff>127579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6905"/>
          <a:ext cx="698500" cy="11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117950</xdr:rowOff>
    </xdr:from>
    <xdr:to>
      <xdr:col>29</xdr:col>
      <xdr:colOff>177800</xdr:colOff>
      <xdr:row>17</xdr:row>
      <xdr:rowOff>48100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134477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70043</xdr:rowOff>
    </xdr:from>
    <xdr:to>
      <xdr:col>26</xdr:col>
      <xdr:colOff>101600</xdr:colOff>
      <xdr:row>18</xdr:row>
      <xdr:rowOff>193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1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97970</xdr:rowOff>
    </xdr:from>
    <xdr:to>
      <xdr:col>22</xdr:col>
      <xdr:colOff>165100</xdr:colOff>
      <xdr:row>18</xdr:row>
      <xdr:rowOff>28120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38297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133830</xdr:rowOff>
    </xdr:from>
    <xdr:to>
      <xdr:col>19</xdr:col>
      <xdr:colOff>38100</xdr:colOff>
      <xdr:row>18</xdr:row>
      <xdr:rowOff>63980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74157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76779</xdr:rowOff>
    </xdr:from>
    <xdr:to>
      <xdr:col>15</xdr:col>
      <xdr:colOff>101600</xdr:colOff>
      <xdr:row>19</xdr:row>
      <xdr:rowOff>6929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163156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218293</xdr:rowOff>
    </xdr:from>
    <xdr:to>
      <xdr:col>29</xdr:col>
      <xdr:colOff>127000</xdr:colOff>
      <xdr:row>37</xdr:row>
      <xdr:rowOff>256942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42993"/>
          <a:ext cx="647700" cy="3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256942</xdr:rowOff>
    </xdr:from>
    <xdr:to>
      <xdr:col>26</xdr:col>
      <xdr:colOff>50800</xdr:colOff>
      <xdr:row>37</xdr:row>
      <xdr:rowOff>274757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81642"/>
          <a:ext cx="698500" cy="1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232825</xdr:rowOff>
    </xdr:from>
    <xdr:to>
      <xdr:col>22</xdr:col>
      <xdr:colOff>114300</xdr:colOff>
      <xdr:row>37</xdr:row>
      <xdr:rowOff>274757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7525"/>
          <a:ext cx="698500" cy="4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232825</xdr:rowOff>
    </xdr:from>
    <xdr:to>
      <xdr:col>18</xdr:col>
      <xdr:colOff>177800</xdr:colOff>
      <xdr:row>37</xdr:row>
      <xdr:rowOff>251081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57525"/>
          <a:ext cx="6985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167493</xdr:rowOff>
    </xdr:from>
    <xdr:to>
      <xdr:col>29</xdr:col>
      <xdr:colOff>177800</xdr:colOff>
      <xdr:row>37</xdr:row>
      <xdr:rowOff>269093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9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139570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206142</xdr:rowOff>
    </xdr:from>
    <xdr:to>
      <xdr:col>26</xdr:col>
      <xdr:colOff>101600</xdr:colOff>
      <xdr:row>37</xdr:row>
      <xdr:rowOff>307742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292519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1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223957</xdr:rowOff>
    </xdr:from>
    <xdr:to>
      <xdr:col>22</xdr:col>
      <xdr:colOff>165100</xdr:colOff>
      <xdr:row>37</xdr:row>
      <xdr:rowOff>325557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310334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3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182025</xdr:rowOff>
    </xdr:from>
    <xdr:to>
      <xdr:col>19</xdr:col>
      <xdr:colOff>38100</xdr:colOff>
      <xdr:row>37</xdr:row>
      <xdr:rowOff>283625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268402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200281</xdr:rowOff>
    </xdr:from>
    <xdr:to>
      <xdr:col>15</xdr:col>
      <xdr:colOff>101600</xdr:colOff>
      <xdr:row>37</xdr:row>
      <xdr:rowOff>301881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286658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8,164
8,069
129.87
6,733,713
6,401,070
236,457
3,536,103
4,022,271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21544</xdr:rowOff>
    </xdr:from>
    <xdr:to>
      <xdr:col>24</xdr:col>
      <xdr:colOff>63500</xdr:colOff>
      <xdr:row>34</xdr:row>
      <xdr:rowOff>134991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0844"/>
          <a:ext cx="838200" cy="1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134991</xdr:rowOff>
    </xdr:from>
    <xdr:to>
      <xdr:col>19</xdr:col>
      <xdr:colOff>177800</xdr:colOff>
      <xdr:row>34</xdr:row>
      <xdr:rowOff>163962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4291"/>
          <a:ext cx="889000" cy="2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163962</xdr:rowOff>
    </xdr:from>
    <xdr:to>
      <xdr:col>15</xdr:col>
      <xdr:colOff>50800</xdr:colOff>
      <xdr:row>35</xdr:row>
      <xdr:rowOff>38064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3262"/>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38064</xdr:rowOff>
    </xdr:from>
    <xdr:to>
      <xdr:col>10</xdr:col>
      <xdr:colOff>114300</xdr:colOff>
      <xdr:row>36</xdr:row>
      <xdr:rowOff>21407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8814"/>
          <a:ext cx="889000" cy="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142194</xdr:rowOff>
    </xdr:from>
    <xdr:to>
      <xdr:col>24</xdr:col>
      <xdr:colOff>114300</xdr:colOff>
      <xdr:row>34</xdr:row>
      <xdr:rowOff>72344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165071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84191</xdr:rowOff>
    </xdr:from>
    <xdr:to>
      <xdr:col>20</xdr:col>
      <xdr:colOff>38100</xdr:colOff>
      <xdr:row>35</xdr:row>
      <xdr:rowOff>14341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30868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113162</xdr:rowOff>
    </xdr:from>
    <xdr:to>
      <xdr:col>15</xdr:col>
      <xdr:colOff>101600</xdr:colOff>
      <xdr:row>35</xdr:row>
      <xdr:rowOff>43312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59839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1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158714</xdr:rowOff>
    </xdr:from>
    <xdr:to>
      <xdr:col>10</xdr:col>
      <xdr:colOff>165100</xdr:colOff>
      <xdr:row>35</xdr:row>
      <xdr:rowOff>88864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105391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142057</xdr:rowOff>
    </xdr:from>
    <xdr:to>
      <xdr:col>6</xdr:col>
      <xdr:colOff>38100</xdr:colOff>
      <xdr:row>36</xdr:row>
      <xdr:rowOff>72207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88734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114353</xdr:rowOff>
    </xdr:from>
    <xdr:to>
      <xdr:col>24</xdr:col>
      <xdr:colOff>63500</xdr:colOff>
      <xdr:row>58</xdr:row>
      <xdr:rowOff>120610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58453"/>
          <a:ext cx="8382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120610</xdr:rowOff>
    </xdr:from>
    <xdr:to>
      <xdr:col>19</xdr:col>
      <xdr:colOff>177800</xdr:colOff>
      <xdr:row>58</xdr:row>
      <xdr:rowOff>131452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64710"/>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97739</xdr:rowOff>
    </xdr:from>
    <xdr:to>
      <xdr:col>15</xdr:col>
      <xdr:colOff>50800</xdr:colOff>
      <xdr:row>58</xdr:row>
      <xdr:rowOff>131452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1839"/>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97739</xdr:rowOff>
    </xdr:from>
    <xdr:to>
      <xdr:col>10</xdr:col>
      <xdr:colOff>114300</xdr:colOff>
      <xdr:row>58</xdr:row>
      <xdr:rowOff>142076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1839"/>
          <a:ext cx="889000" cy="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63553</xdr:rowOff>
    </xdr:from>
    <xdr:to>
      <xdr:col>24</xdr:col>
      <xdr:colOff>114300</xdr:colOff>
      <xdr:row>58</xdr:row>
      <xdr:rowOff>165153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149930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69810</xdr:rowOff>
    </xdr:from>
    <xdr:to>
      <xdr:col>20</xdr:col>
      <xdr:colOff>38100</xdr:colOff>
      <xdr:row>58</xdr:row>
      <xdr:rowOff>171410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162537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0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80652</xdr:rowOff>
    </xdr:from>
    <xdr:to>
      <xdr:col>15</xdr:col>
      <xdr:colOff>101600</xdr:colOff>
      <xdr:row>59</xdr:row>
      <xdr:rowOff>10802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46939</xdr:rowOff>
    </xdr:from>
    <xdr:to>
      <xdr:col>10</xdr:col>
      <xdr:colOff>165100</xdr:colOff>
      <xdr:row>58</xdr:row>
      <xdr:rowOff>148539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139666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91276</xdr:rowOff>
    </xdr:from>
    <xdr:to>
      <xdr:col>6</xdr:col>
      <xdr:colOff>38100</xdr:colOff>
      <xdr:row>59</xdr:row>
      <xdr:rowOff>21426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12553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2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xdr:rowOff>
    </xdr:from>
    <xdr:to>
      <xdr:col>24</xdr:col>
      <xdr:colOff>63500</xdr:colOff>
      <xdr:row>78</xdr:row>
      <xdr:rowOff>124613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73640"/>
          <a:ext cx="838200" cy="1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124613</xdr:rowOff>
    </xdr:from>
    <xdr:to>
      <xdr:col>19</xdr:col>
      <xdr:colOff>177800</xdr:colOff>
      <xdr:row>78</xdr:row>
      <xdr:rowOff>144844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7713"/>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144844</xdr:rowOff>
    </xdr:from>
    <xdr:to>
      <xdr:col>15</xdr:col>
      <xdr:colOff>50800</xdr:colOff>
      <xdr:row>78</xdr:row>
      <xdr:rowOff>164331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7944"/>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152769</xdr:rowOff>
    </xdr:from>
    <xdr:to>
      <xdr:col>10</xdr:col>
      <xdr:colOff>114300</xdr:colOff>
      <xdr:row>78</xdr:row>
      <xdr:rowOff>164331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25869"/>
          <a:ext cx="889000" cy="1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121190</xdr:rowOff>
    </xdr:from>
    <xdr:to>
      <xdr:col>24</xdr:col>
      <xdr:colOff>114300</xdr:colOff>
      <xdr:row>78</xdr:row>
      <xdr:rowOff>51340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99617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73813</xdr:rowOff>
    </xdr:from>
    <xdr:to>
      <xdr:col>20</xdr:col>
      <xdr:colOff>38100</xdr:colOff>
      <xdr:row>79</xdr:row>
      <xdr:rowOff>3963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166540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94044</xdr:rowOff>
    </xdr:from>
    <xdr:to>
      <xdr:col>15</xdr:col>
      <xdr:colOff>101600</xdr:colOff>
      <xdr:row>79</xdr:row>
      <xdr:rowOff>24194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15321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113531</xdr:rowOff>
    </xdr:from>
    <xdr:to>
      <xdr:col>10</xdr:col>
      <xdr:colOff>165100</xdr:colOff>
      <xdr:row>79</xdr:row>
      <xdr:rowOff>43681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34808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101969</xdr:rowOff>
    </xdr:from>
    <xdr:to>
      <xdr:col>6</xdr:col>
      <xdr:colOff>38100</xdr:colOff>
      <xdr:row>79</xdr:row>
      <xdr:rowOff>32119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23246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41365</xdr:rowOff>
    </xdr:from>
    <xdr:to>
      <xdr:col>24</xdr:col>
      <xdr:colOff>63500</xdr:colOff>
      <xdr:row>97</xdr:row>
      <xdr:rowOff>102164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72015"/>
          <a:ext cx="838200" cy="6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41365</xdr:rowOff>
    </xdr:from>
    <xdr:to>
      <xdr:col>19</xdr:col>
      <xdr:colOff>177800</xdr:colOff>
      <xdr:row>97</xdr:row>
      <xdr:rowOff>71549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72015"/>
          <a:ext cx="889000" cy="3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71549</xdr:rowOff>
    </xdr:from>
    <xdr:to>
      <xdr:col>15</xdr:col>
      <xdr:colOff>50800</xdr:colOff>
      <xdr:row>98</xdr:row>
      <xdr:rowOff>75061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2199"/>
          <a:ext cx="889000" cy="1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55291</xdr:rowOff>
    </xdr:from>
    <xdr:to>
      <xdr:col>10</xdr:col>
      <xdr:colOff>114300</xdr:colOff>
      <xdr:row>98</xdr:row>
      <xdr:rowOff>75061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57391"/>
          <a:ext cx="8890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51364</xdr:rowOff>
    </xdr:from>
    <xdr:to>
      <xdr:col>24</xdr:col>
      <xdr:colOff>114300</xdr:colOff>
      <xdr:row>97</xdr:row>
      <xdr:rowOff>152964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29791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162015</xdr:rowOff>
    </xdr:from>
    <xdr:to>
      <xdr:col>20</xdr:col>
      <xdr:colOff>38100</xdr:colOff>
      <xdr:row>97</xdr:row>
      <xdr:rowOff>92165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83292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20749</xdr:rowOff>
    </xdr:from>
    <xdr:to>
      <xdr:col>15</xdr:col>
      <xdr:colOff>101600</xdr:colOff>
      <xdr:row>97</xdr:row>
      <xdr:rowOff>122349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113476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24261</xdr:rowOff>
    </xdr:from>
    <xdr:to>
      <xdr:col>10</xdr:col>
      <xdr:colOff>165100</xdr:colOff>
      <xdr:row>98</xdr:row>
      <xdr:rowOff>125861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116988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4491</xdr:rowOff>
    </xdr:from>
    <xdr:to>
      <xdr:col>6</xdr:col>
      <xdr:colOff>38100</xdr:colOff>
      <xdr:row>98</xdr:row>
      <xdr:rowOff>106091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9561</xdr:rowOff>
    </xdr:from>
    <xdr:to>
      <xdr:col>55</xdr:col>
      <xdr:colOff>0</xdr:colOff>
      <xdr:row>36</xdr:row>
      <xdr:rowOff>50670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81761"/>
          <a:ext cx="838200" cy="4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50670</xdr:rowOff>
    </xdr:from>
    <xdr:to>
      <xdr:col>50</xdr:col>
      <xdr:colOff>114300</xdr:colOff>
      <xdr:row>36</xdr:row>
      <xdr:rowOff>115390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2870"/>
          <a:ext cx="889000" cy="6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68521</xdr:rowOff>
    </xdr:from>
    <xdr:to>
      <xdr:col>45</xdr:col>
      <xdr:colOff>177800</xdr:colOff>
      <xdr:row>36</xdr:row>
      <xdr:rowOff>115390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927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68521</xdr:rowOff>
    </xdr:from>
    <xdr:to>
      <xdr:col>41</xdr:col>
      <xdr:colOff>50800</xdr:colOff>
      <xdr:row>37</xdr:row>
      <xdr:rowOff>96191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9271"/>
          <a:ext cx="889000" cy="37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130211</xdr:rowOff>
    </xdr:from>
    <xdr:to>
      <xdr:col>55</xdr:col>
      <xdr:colOff>50800</xdr:colOff>
      <xdr:row>36</xdr:row>
      <xdr:rowOff>60361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153088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171320</xdr:rowOff>
    </xdr:from>
    <xdr:to>
      <xdr:col>50</xdr:col>
      <xdr:colOff>165100</xdr:colOff>
      <xdr:row>36</xdr:row>
      <xdr:rowOff>101470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117997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4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64590</xdr:rowOff>
    </xdr:from>
    <xdr:to>
      <xdr:col>46</xdr:col>
      <xdr:colOff>38100</xdr:colOff>
      <xdr:row>36</xdr:row>
      <xdr:rowOff>166190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3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17721</xdr:rowOff>
    </xdr:from>
    <xdr:to>
      <xdr:col>41</xdr:col>
      <xdr:colOff>101600</xdr:colOff>
      <xdr:row>35</xdr:row>
      <xdr:rowOff>119321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110448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1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45391</xdr:rowOff>
    </xdr:from>
    <xdr:to>
      <xdr:col>36</xdr:col>
      <xdr:colOff>165100</xdr:colOff>
      <xdr:row>37</xdr:row>
      <xdr:rowOff>146991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138118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8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110267</xdr:rowOff>
    </xdr:from>
    <xdr:to>
      <xdr:col>55</xdr:col>
      <xdr:colOff>0</xdr:colOff>
      <xdr:row>58</xdr:row>
      <xdr:rowOff>115547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4367"/>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109187</xdr:rowOff>
    </xdr:from>
    <xdr:to>
      <xdr:col>50</xdr:col>
      <xdr:colOff>114300</xdr:colOff>
      <xdr:row>58</xdr:row>
      <xdr:rowOff>115547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53287"/>
          <a:ext cx="889000" cy="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109187</xdr:rowOff>
    </xdr:from>
    <xdr:to>
      <xdr:col>45</xdr:col>
      <xdr:colOff>177800</xdr:colOff>
      <xdr:row>58</xdr:row>
      <xdr:rowOff>117830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53287"/>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117830</xdr:rowOff>
    </xdr:from>
    <xdr:to>
      <xdr:col>41</xdr:col>
      <xdr:colOff>50800</xdr:colOff>
      <xdr:row>58</xdr:row>
      <xdr:rowOff>117990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6193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59467</xdr:rowOff>
    </xdr:from>
    <xdr:to>
      <xdr:col>55</xdr:col>
      <xdr:colOff>50800</xdr:colOff>
      <xdr:row>58</xdr:row>
      <xdr:rowOff>161067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64747</xdr:rowOff>
    </xdr:from>
    <xdr:to>
      <xdr:col>50</xdr:col>
      <xdr:colOff>165100</xdr:colOff>
      <xdr:row>58</xdr:row>
      <xdr:rowOff>166347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157474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58387</xdr:rowOff>
    </xdr:from>
    <xdr:to>
      <xdr:col>46</xdr:col>
      <xdr:colOff>38100</xdr:colOff>
      <xdr:row>58</xdr:row>
      <xdr:rowOff>159987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151114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67030</xdr:rowOff>
    </xdr:from>
    <xdr:to>
      <xdr:col>41</xdr:col>
      <xdr:colOff>101600</xdr:colOff>
      <xdr:row>58</xdr:row>
      <xdr:rowOff>168630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67190</xdr:rowOff>
    </xdr:from>
    <xdr:to>
      <xdr:col>36</xdr:col>
      <xdr:colOff>165100</xdr:colOff>
      <xdr:row>58</xdr:row>
      <xdr:rowOff>168790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159917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128829</xdr:rowOff>
    </xdr:from>
    <xdr:to>
      <xdr:col>55</xdr:col>
      <xdr:colOff>0</xdr:colOff>
      <xdr:row>78</xdr:row>
      <xdr:rowOff>135857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1929"/>
          <a:ext cx="8382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135386</xdr:rowOff>
    </xdr:from>
    <xdr:to>
      <xdr:col>50</xdr:col>
      <xdr:colOff>114300</xdr:colOff>
      <xdr:row>78</xdr:row>
      <xdr:rowOff>135857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8486"/>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135386</xdr:rowOff>
    </xdr:from>
    <xdr:to>
      <xdr:col>45</xdr:col>
      <xdr:colOff>177800</xdr:colOff>
      <xdr:row>78</xdr:row>
      <xdr:rowOff>137055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848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134761</xdr:rowOff>
    </xdr:from>
    <xdr:to>
      <xdr:col>41</xdr:col>
      <xdr:colOff>50800</xdr:colOff>
      <xdr:row>78</xdr:row>
      <xdr:rowOff>137055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07861"/>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78029</xdr:rowOff>
    </xdr:from>
    <xdr:to>
      <xdr:col>55</xdr:col>
      <xdr:colOff>50800</xdr:colOff>
      <xdr:row>79</xdr:row>
      <xdr:rowOff>8179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85057</xdr:rowOff>
    </xdr:from>
    <xdr:to>
      <xdr:col>50</xdr:col>
      <xdr:colOff>165100</xdr:colOff>
      <xdr:row>79</xdr:row>
      <xdr:rowOff>15207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6334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84586</xdr:rowOff>
    </xdr:from>
    <xdr:to>
      <xdr:col>46</xdr:col>
      <xdr:colOff>38100</xdr:colOff>
      <xdr:row>79</xdr:row>
      <xdr:rowOff>14736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5863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86255</xdr:rowOff>
    </xdr:from>
    <xdr:to>
      <xdr:col>41</xdr:col>
      <xdr:colOff>101600</xdr:colOff>
      <xdr:row>79</xdr:row>
      <xdr:rowOff>16405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83961</xdr:rowOff>
    </xdr:from>
    <xdr:to>
      <xdr:col>36</xdr:col>
      <xdr:colOff>165100</xdr:colOff>
      <xdr:row>79</xdr:row>
      <xdr:rowOff>14111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142923</xdr:rowOff>
    </xdr:from>
    <xdr:to>
      <xdr:col>55</xdr:col>
      <xdr:colOff>0</xdr:colOff>
      <xdr:row>98</xdr:row>
      <xdr:rowOff>160737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45023"/>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94845</xdr:rowOff>
    </xdr:from>
    <xdr:to>
      <xdr:col>50</xdr:col>
      <xdr:colOff>114300</xdr:colOff>
      <xdr:row>98</xdr:row>
      <xdr:rowOff>142923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96945"/>
          <a:ext cx="889000" cy="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94845</xdr:rowOff>
    </xdr:from>
    <xdr:to>
      <xdr:col>45</xdr:col>
      <xdr:colOff>177800</xdr:colOff>
      <xdr:row>98</xdr:row>
      <xdr:rowOff>144275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96945"/>
          <a:ext cx="889000" cy="4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144275</xdr:rowOff>
    </xdr:from>
    <xdr:to>
      <xdr:col>41</xdr:col>
      <xdr:colOff>50800</xdr:colOff>
      <xdr:row>98</xdr:row>
      <xdr:rowOff>157316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46375"/>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109937</xdr:rowOff>
    </xdr:from>
    <xdr:to>
      <xdr:col>55</xdr:col>
      <xdr:colOff>50800</xdr:colOff>
      <xdr:row>99</xdr:row>
      <xdr:rowOff>40087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24864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92123</xdr:rowOff>
    </xdr:from>
    <xdr:to>
      <xdr:col>50</xdr:col>
      <xdr:colOff>165100</xdr:colOff>
      <xdr:row>99</xdr:row>
      <xdr:rowOff>22273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13400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44045</xdr:rowOff>
    </xdr:from>
    <xdr:to>
      <xdr:col>46</xdr:col>
      <xdr:colOff>38100</xdr:colOff>
      <xdr:row>98</xdr:row>
      <xdr:rowOff>145645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93475</xdr:rowOff>
    </xdr:from>
    <xdr:to>
      <xdr:col>41</xdr:col>
      <xdr:colOff>101600</xdr:colOff>
      <xdr:row>99</xdr:row>
      <xdr:rowOff>23625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14752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106516</xdr:rowOff>
    </xdr:from>
    <xdr:to>
      <xdr:col>36</xdr:col>
      <xdr:colOff>165100</xdr:colOff>
      <xdr:row>99</xdr:row>
      <xdr:rowOff>36666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136238</xdr:rowOff>
    </xdr:from>
    <xdr:to>
      <xdr:col>85</xdr:col>
      <xdr:colOff>127000</xdr:colOff>
      <xdr:row>39</xdr:row>
      <xdr:rowOff>2463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308438"/>
          <a:ext cx="838200" cy="3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134486</xdr:rowOff>
    </xdr:from>
    <xdr:to>
      <xdr:col>81</xdr:col>
      <xdr:colOff>50800</xdr:colOff>
      <xdr:row>39</xdr:row>
      <xdr:rowOff>2463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9586"/>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152807</xdr:rowOff>
    </xdr:from>
    <xdr:to>
      <xdr:col>76</xdr:col>
      <xdr:colOff>114300</xdr:colOff>
      <xdr:row>38</xdr:row>
      <xdr:rowOff>134486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96457"/>
          <a:ext cx="889000" cy="15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152807</xdr:rowOff>
    </xdr:from>
    <xdr:to>
      <xdr:col>71</xdr:col>
      <xdr:colOff>177800</xdr:colOff>
      <xdr:row>38</xdr:row>
      <xdr:rowOff>98323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496457"/>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85438</xdr:rowOff>
    </xdr:from>
    <xdr:to>
      <xdr:col>85</xdr:col>
      <xdr:colOff>177800</xdr:colOff>
      <xdr:row>37</xdr:row>
      <xdr:rowOff>15588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2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108315</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123113</xdr:rowOff>
    </xdr:from>
    <xdr:to>
      <xdr:col>81</xdr:col>
      <xdr:colOff>101600</xdr:colOff>
      <xdr:row>39</xdr:row>
      <xdr:rowOff>53263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69791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83686</xdr:rowOff>
    </xdr:from>
    <xdr:to>
      <xdr:col>76</xdr:col>
      <xdr:colOff>165100</xdr:colOff>
      <xdr:row>39</xdr:row>
      <xdr:rowOff>13836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30363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102007</xdr:rowOff>
    </xdr:from>
    <xdr:to>
      <xdr:col>72</xdr:col>
      <xdr:colOff>38100</xdr:colOff>
      <xdr:row>38</xdr:row>
      <xdr:rowOff>32156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45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48684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47523</xdr:rowOff>
    </xdr:from>
    <xdr:to>
      <xdr:col>67</xdr:col>
      <xdr:colOff>101600</xdr:colOff>
      <xdr:row>38</xdr:row>
      <xdr:rowOff>149123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165650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168477</xdr:rowOff>
    </xdr:from>
    <xdr:to>
      <xdr:col>85</xdr:col>
      <xdr:colOff>127000</xdr:colOff>
      <xdr:row>78</xdr:row>
      <xdr:rowOff>11337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70127"/>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11337</xdr:rowOff>
    </xdr:from>
    <xdr:to>
      <xdr:col>81</xdr:col>
      <xdr:colOff>50800</xdr:colOff>
      <xdr:row>78</xdr:row>
      <xdr:rowOff>18729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84437"/>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15535</xdr:rowOff>
    </xdr:from>
    <xdr:to>
      <xdr:col>76</xdr:col>
      <xdr:colOff>114300</xdr:colOff>
      <xdr:row>78</xdr:row>
      <xdr:rowOff>18729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8863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15535</xdr:rowOff>
    </xdr:from>
    <xdr:to>
      <xdr:col>71</xdr:col>
      <xdr:colOff>177800</xdr:colOff>
      <xdr:row>78</xdr:row>
      <xdr:rowOff>25857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88635"/>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117677</xdr:rowOff>
    </xdr:from>
    <xdr:to>
      <xdr:col>85</xdr:col>
      <xdr:colOff>177800</xdr:colOff>
      <xdr:row>78</xdr:row>
      <xdr:rowOff>47827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96104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9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131987</xdr:rowOff>
    </xdr:from>
    <xdr:to>
      <xdr:col>81</xdr:col>
      <xdr:colOff>101600</xdr:colOff>
      <xdr:row>78</xdr:row>
      <xdr:rowOff>62137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53264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139379</xdr:rowOff>
    </xdr:from>
    <xdr:to>
      <xdr:col>76</xdr:col>
      <xdr:colOff>165100</xdr:colOff>
      <xdr:row>78</xdr:row>
      <xdr:rowOff>69529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60656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136185</xdr:rowOff>
    </xdr:from>
    <xdr:to>
      <xdr:col>72</xdr:col>
      <xdr:colOff>38100</xdr:colOff>
      <xdr:row>78</xdr:row>
      <xdr:rowOff>66335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57462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146507</xdr:rowOff>
    </xdr:from>
    <xdr:to>
      <xdr:col>67</xdr:col>
      <xdr:colOff>101600</xdr:colOff>
      <xdr:row>78</xdr:row>
      <xdr:rowOff>76657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67784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73247</xdr:rowOff>
    </xdr:from>
    <xdr:to>
      <xdr:col>85</xdr:col>
      <xdr:colOff>127000</xdr:colOff>
      <xdr:row>98</xdr:row>
      <xdr:rowOff>75295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75347"/>
          <a:ext cx="8382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2496</xdr:rowOff>
    </xdr:from>
    <xdr:to>
      <xdr:col>81</xdr:col>
      <xdr:colOff>50800</xdr:colOff>
      <xdr:row>98</xdr:row>
      <xdr:rowOff>73247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4596"/>
          <a:ext cx="889000" cy="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2496</xdr:rowOff>
    </xdr:from>
    <xdr:to>
      <xdr:col>76</xdr:col>
      <xdr:colOff>114300</xdr:colOff>
      <xdr:row>98</xdr:row>
      <xdr:rowOff>103832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4596"/>
          <a:ext cx="889000" cy="10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64413</xdr:rowOff>
    </xdr:from>
    <xdr:to>
      <xdr:col>71</xdr:col>
      <xdr:colOff>177800</xdr:colOff>
      <xdr:row>98</xdr:row>
      <xdr:rowOff>103832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866513"/>
          <a:ext cx="889000" cy="3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24495</xdr:rowOff>
    </xdr:from>
    <xdr:to>
      <xdr:col>85</xdr:col>
      <xdr:colOff>177800</xdr:colOff>
      <xdr:row>98</xdr:row>
      <xdr:rowOff>126095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110872</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22447</xdr:rowOff>
    </xdr:from>
    <xdr:to>
      <xdr:col>81</xdr:col>
      <xdr:colOff>101600</xdr:colOff>
      <xdr:row>98</xdr:row>
      <xdr:rowOff>124047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115174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123146</xdr:rowOff>
    </xdr:from>
    <xdr:to>
      <xdr:col>76</xdr:col>
      <xdr:colOff>165100</xdr:colOff>
      <xdr:row>98</xdr:row>
      <xdr:rowOff>53296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44423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53032</xdr:rowOff>
    </xdr:from>
    <xdr:to>
      <xdr:col>72</xdr:col>
      <xdr:colOff>38100</xdr:colOff>
      <xdr:row>98</xdr:row>
      <xdr:rowOff>154632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145759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13613</xdr:rowOff>
    </xdr:from>
    <xdr:to>
      <xdr:col>67</xdr:col>
      <xdr:colOff>101600</xdr:colOff>
      <xdr:row>98</xdr:row>
      <xdr:rowOff>115213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106340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76844</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20944"/>
          <a:ext cx="838200" cy="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76844</xdr:rowOff>
    </xdr:from>
    <xdr:to>
      <xdr:col>111</xdr:col>
      <xdr:colOff>177800</xdr:colOff>
      <xdr:row>58</xdr:row>
      <xdr:rowOff>120973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20944"/>
          <a:ext cx="889000" cy="4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129273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100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120973</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65073"/>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26044</xdr:rowOff>
    </xdr:from>
    <xdr:to>
      <xdr:col>112</xdr:col>
      <xdr:colOff>38100</xdr:colOff>
      <xdr:row>58</xdr:row>
      <xdr:rowOff>127644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144171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74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70173</xdr:rowOff>
    </xdr:from>
    <xdr:to>
      <xdr:col>107</xdr:col>
      <xdr:colOff>101600</xdr:colOff>
      <xdr:row>59</xdr:row>
      <xdr:rowOff>323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162900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1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3733</xdr:rowOff>
    </xdr:from>
    <xdr:to>
      <xdr:col>116</xdr:col>
      <xdr:colOff>63500</xdr:colOff>
      <xdr:row>77</xdr:row>
      <xdr:rowOff>99988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05383"/>
          <a:ext cx="838200" cy="9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99988</xdr:rowOff>
    </xdr:from>
    <xdr:to>
      <xdr:col>111</xdr:col>
      <xdr:colOff>177800</xdr:colOff>
      <xdr:row>77</xdr:row>
      <xdr:rowOff>104863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01638"/>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104863</xdr:rowOff>
    </xdr:from>
    <xdr:to>
      <xdr:col>107</xdr:col>
      <xdr:colOff>50800</xdr:colOff>
      <xdr:row>77</xdr:row>
      <xdr:rowOff>110110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06513"/>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110110</xdr:rowOff>
    </xdr:from>
    <xdr:to>
      <xdr:col>102</xdr:col>
      <xdr:colOff>114300</xdr:colOff>
      <xdr:row>77</xdr:row>
      <xdr:rowOff>111734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11760"/>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124383</xdr:rowOff>
    </xdr:from>
    <xdr:to>
      <xdr:col>116</xdr:col>
      <xdr:colOff>114300</xdr:colOff>
      <xdr:row>77</xdr:row>
      <xdr:rowOff>54533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102810</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3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49188</xdr:rowOff>
    </xdr:from>
    <xdr:to>
      <xdr:col>112</xdr:col>
      <xdr:colOff>38100</xdr:colOff>
      <xdr:row>77</xdr:row>
      <xdr:rowOff>150788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141915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54063</xdr:rowOff>
    </xdr:from>
    <xdr:to>
      <xdr:col>107</xdr:col>
      <xdr:colOff>101600</xdr:colOff>
      <xdr:row>77</xdr:row>
      <xdr:rowOff>155663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5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146790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59310</xdr:rowOff>
    </xdr:from>
    <xdr:to>
      <xdr:col>102</xdr:col>
      <xdr:colOff>165100</xdr:colOff>
      <xdr:row>77</xdr:row>
      <xdr:rowOff>160910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152037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60934</xdr:rowOff>
    </xdr:from>
    <xdr:to>
      <xdr:col>98</xdr:col>
      <xdr:colOff>38100</xdr:colOff>
      <xdr:row>77</xdr:row>
      <xdr:rowOff>162534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6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153661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人件費、補助費、災害復旧費以外の項目において類似団体平均を下回っている。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き職員定数の適正化を進めているものの、町の面積が広いため行政の効率化が難しいことや、人口減少が著しいため類似団体平均を上回っている。また、企業会計（特別養護老人ホーム）を廃止した関係で一般会計の職員数が増加したことも要因である。</a:t>
          </a:r>
        </a:p>
        <a:p>
          <a:r>
            <a:rPr kumimoji="1" lang="ja-JP" altLang="en-US" sz="1300">
              <a:latin typeface="ＭＳ Ｐゴシック" panose="020B0600070205080204" pitchFamily="50" charset="-128"/>
              <a:ea typeface="ＭＳ Ｐゴシック" panose="020B0600070205080204" pitchFamily="50" charset="-128"/>
            </a:rPr>
            <a:t>補助費については、第三セクターへの補助金や一部事務組合（消防や病院）、ごみ処理委託への負担金等が高い水準で推移していることことで類似団体平均を上回っている。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災害復旧事業費については、令和５年台風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号により被災し、復旧に掛かる費用が大幅に増加したことが要因である。</a:t>
          </a:r>
        </a:p>
        <a:p>
          <a:r>
            <a:rPr kumimoji="1" lang="ja-JP" altLang="en-US" sz="1300">
              <a:latin typeface="ＭＳ Ｐゴシック" panose="020B0600070205080204" pitchFamily="50" charset="-128"/>
              <a:ea typeface="ＭＳ Ｐゴシック" panose="020B0600070205080204" pitchFamily="50" charset="-128"/>
            </a:rPr>
            <a:t>全体的に低水準を維持しているものの、人件費が類似団体平均と比較しても上回っていることや、近年の台風災害に伴う公債費の増加が予想される。正規職員の定員管理の適正化に引き続き努めるとともに、地方債の新規発行額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8,164
8,069
129.87
6,733,713
6,401,070
236,457
3,536,103
4,022,271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143945</xdr:rowOff>
    </xdr:from>
    <xdr:to>
      <xdr:col>24</xdr:col>
      <xdr:colOff>63500</xdr:colOff>
      <xdr:row>36</xdr:row>
      <xdr:rowOff>169581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6145"/>
          <a:ext cx="8382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169581</xdr:rowOff>
    </xdr:from>
    <xdr:to>
      <xdr:col>19</xdr:col>
      <xdr:colOff>177800</xdr:colOff>
      <xdr:row>37</xdr:row>
      <xdr:rowOff>14460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417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14460</xdr:rowOff>
    </xdr:from>
    <xdr:to>
      <xdr:col>15</xdr:col>
      <xdr:colOff>50800</xdr:colOff>
      <xdr:row>37</xdr:row>
      <xdr:rowOff>18542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5811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18542</xdr:rowOff>
    </xdr:from>
    <xdr:to>
      <xdr:col>10</xdr:col>
      <xdr:colOff>114300</xdr:colOff>
      <xdr:row>37</xdr:row>
      <xdr:rowOff>67364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6219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93145</xdr:rowOff>
    </xdr:from>
    <xdr:to>
      <xdr:col>24</xdr:col>
      <xdr:colOff>114300</xdr:colOff>
      <xdr:row>37</xdr:row>
      <xdr:rowOff>23295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71572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118781</xdr:rowOff>
    </xdr:from>
    <xdr:to>
      <xdr:col>20</xdr:col>
      <xdr:colOff>38100</xdr:colOff>
      <xdr:row>37</xdr:row>
      <xdr:rowOff>48931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40058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135110</xdr:rowOff>
    </xdr:from>
    <xdr:to>
      <xdr:col>15</xdr:col>
      <xdr:colOff>101600</xdr:colOff>
      <xdr:row>37</xdr:row>
      <xdr:rowOff>65260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56387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139192</xdr:rowOff>
    </xdr:from>
    <xdr:to>
      <xdr:col>10</xdr:col>
      <xdr:colOff>165100</xdr:colOff>
      <xdr:row>37</xdr:row>
      <xdr:rowOff>69342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60469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16564</xdr:rowOff>
    </xdr:from>
    <xdr:to>
      <xdr:col>6</xdr:col>
      <xdr:colOff>38100</xdr:colOff>
      <xdr:row>37</xdr:row>
      <xdr:rowOff>118164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109291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5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29874</xdr:rowOff>
    </xdr:from>
    <xdr:to>
      <xdr:col>24</xdr:col>
      <xdr:colOff>63500</xdr:colOff>
      <xdr:row>58</xdr:row>
      <xdr:rowOff>32358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3974"/>
          <a:ext cx="838200" cy="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32358</xdr:rowOff>
    </xdr:from>
    <xdr:to>
      <xdr:col>19</xdr:col>
      <xdr:colOff>177800</xdr:colOff>
      <xdr:row>58</xdr:row>
      <xdr:rowOff>52597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976458"/>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165060</xdr:rowOff>
    </xdr:from>
    <xdr:to>
      <xdr:col>15</xdr:col>
      <xdr:colOff>50800</xdr:colOff>
      <xdr:row>58</xdr:row>
      <xdr:rowOff>52597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37710"/>
          <a:ext cx="889000" cy="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165060</xdr:rowOff>
    </xdr:from>
    <xdr:to>
      <xdr:col>10</xdr:col>
      <xdr:colOff>114300</xdr:colOff>
      <xdr:row>58</xdr:row>
      <xdr:rowOff>120123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37710"/>
          <a:ext cx="889000" cy="1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150524</xdr:rowOff>
    </xdr:from>
    <xdr:to>
      <xdr:col>24</xdr:col>
      <xdr:colOff>114300</xdr:colOff>
      <xdr:row>58</xdr:row>
      <xdr:rowOff>80674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128951</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153008</xdr:rowOff>
    </xdr:from>
    <xdr:to>
      <xdr:col>20</xdr:col>
      <xdr:colOff>38100</xdr:colOff>
      <xdr:row>58</xdr:row>
      <xdr:rowOff>83158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74285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1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1797</xdr:rowOff>
    </xdr:from>
    <xdr:to>
      <xdr:col>15</xdr:col>
      <xdr:colOff>101600</xdr:colOff>
      <xdr:row>58</xdr:row>
      <xdr:rowOff>103397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94524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3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114260</xdr:rowOff>
    </xdr:from>
    <xdr:to>
      <xdr:col>10</xdr:col>
      <xdr:colOff>165100</xdr:colOff>
      <xdr:row>58</xdr:row>
      <xdr:rowOff>44410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35537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7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69323</xdr:rowOff>
    </xdr:from>
    <xdr:to>
      <xdr:col>6</xdr:col>
      <xdr:colOff>38100</xdr:colOff>
      <xdr:row>58</xdr:row>
      <xdr:rowOff>170923</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162050</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92151</xdr:rowOff>
    </xdr:from>
    <xdr:to>
      <xdr:col>24</xdr:col>
      <xdr:colOff>63500</xdr:colOff>
      <xdr:row>77</xdr:row>
      <xdr:rowOff>138249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93801"/>
          <a:ext cx="838200" cy="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111331</xdr:rowOff>
    </xdr:from>
    <xdr:to>
      <xdr:col>19</xdr:col>
      <xdr:colOff>177800</xdr:colOff>
      <xdr:row>77</xdr:row>
      <xdr:rowOff>138249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12981"/>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111331</xdr:rowOff>
    </xdr:from>
    <xdr:to>
      <xdr:col>15</xdr:col>
      <xdr:colOff>50800</xdr:colOff>
      <xdr:row>78</xdr:row>
      <xdr:rowOff>64959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12981"/>
          <a:ext cx="889000" cy="1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63939</xdr:rowOff>
    </xdr:from>
    <xdr:to>
      <xdr:col>10</xdr:col>
      <xdr:colOff>114300</xdr:colOff>
      <xdr:row>78</xdr:row>
      <xdr:rowOff>64959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37039"/>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41351</xdr:rowOff>
    </xdr:from>
    <xdr:to>
      <xdr:col>24</xdr:col>
      <xdr:colOff>114300</xdr:colOff>
      <xdr:row>77</xdr:row>
      <xdr:rowOff>142951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19778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2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87449</xdr:rowOff>
    </xdr:from>
    <xdr:to>
      <xdr:col>20</xdr:col>
      <xdr:colOff>38100</xdr:colOff>
      <xdr:row>78</xdr:row>
      <xdr:rowOff>17599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60531</xdr:rowOff>
    </xdr:from>
    <xdr:to>
      <xdr:col>15</xdr:col>
      <xdr:colOff>101600</xdr:colOff>
      <xdr:row>77</xdr:row>
      <xdr:rowOff>162131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153258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5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14159</xdr:rowOff>
    </xdr:from>
    <xdr:to>
      <xdr:col>10</xdr:col>
      <xdr:colOff>165100</xdr:colOff>
      <xdr:row>78</xdr:row>
      <xdr:rowOff>115759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106886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7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13139</xdr:rowOff>
    </xdr:from>
    <xdr:to>
      <xdr:col>6</xdr:col>
      <xdr:colOff>38100</xdr:colOff>
      <xdr:row>78</xdr:row>
      <xdr:rowOff>114739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105866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7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107772</xdr:rowOff>
    </xdr:from>
    <xdr:to>
      <xdr:col>24</xdr:col>
      <xdr:colOff>63500</xdr:colOff>
      <xdr:row>98</xdr:row>
      <xdr:rowOff>108544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9872"/>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102952</xdr:rowOff>
    </xdr:from>
    <xdr:to>
      <xdr:col>19</xdr:col>
      <xdr:colOff>177800</xdr:colOff>
      <xdr:row>98</xdr:row>
      <xdr:rowOff>108544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5052"/>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102952</xdr:rowOff>
    </xdr:from>
    <xdr:to>
      <xdr:col>15</xdr:col>
      <xdr:colOff>50800</xdr:colOff>
      <xdr:row>98</xdr:row>
      <xdr:rowOff>110902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5052"/>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110902</xdr:rowOff>
    </xdr:from>
    <xdr:to>
      <xdr:col>10</xdr:col>
      <xdr:colOff>114300</xdr:colOff>
      <xdr:row>98</xdr:row>
      <xdr:rowOff>116056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3002"/>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56972</xdr:rowOff>
    </xdr:from>
    <xdr:to>
      <xdr:col>24</xdr:col>
      <xdr:colOff>114300</xdr:colOff>
      <xdr:row>98</xdr:row>
      <xdr:rowOff>158572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57744</xdr:rowOff>
    </xdr:from>
    <xdr:to>
      <xdr:col>20</xdr:col>
      <xdr:colOff>38100</xdr:colOff>
      <xdr:row>98</xdr:row>
      <xdr:rowOff>159344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52152</xdr:rowOff>
    </xdr:from>
    <xdr:to>
      <xdr:col>15</xdr:col>
      <xdr:colOff>101600</xdr:colOff>
      <xdr:row>98</xdr:row>
      <xdr:rowOff>153752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144879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60102</xdr:rowOff>
    </xdr:from>
    <xdr:to>
      <xdr:col>10</xdr:col>
      <xdr:colOff>165100</xdr:colOff>
      <xdr:row>98</xdr:row>
      <xdr:rowOff>161702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65256</xdr:rowOff>
    </xdr:from>
    <xdr:to>
      <xdr:col>6</xdr:col>
      <xdr:colOff>38100</xdr:colOff>
      <xdr:row>98</xdr:row>
      <xdr:rowOff>166856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122710</xdr:rowOff>
    </xdr:from>
    <xdr:to>
      <xdr:col>55</xdr:col>
      <xdr:colOff>0</xdr:colOff>
      <xdr:row>57</xdr:row>
      <xdr:rowOff>157559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95360"/>
          <a:ext cx="8382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157559</xdr:rowOff>
    </xdr:from>
    <xdr:to>
      <xdr:col>50</xdr:col>
      <xdr:colOff>114300</xdr:colOff>
      <xdr:row>58</xdr:row>
      <xdr:rowOff>2234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30209"/>
          <a:ext cx="8890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2234</xdr:rowOff>
    </xdr:from>
    <xdr:to>
      <xdr:col>45</xdr:col>
      <xdr:colOff>177800</xdr:colOff>
      <xdr:row>58</xdr:row>
      <xdr:rowOff>3861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46334"/>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3861</xdr:rowOff>
    </xdr:from>
    <xdr:to>
      <xdr:col>41</xdr:col>
      <xdr:colOff>50800</xdr:colOff>
      <xdr:row>58</xdr:row>
      <xdr:rowOff>48653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7961"/>
          <a:ext cx="889000" cy="4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71910</xdr:rowOff>
    </xdr:from>
    <xdr:to>
      <xdr:col>55</xdr:col>
      <xdr:colOff>50800</xdr:colOff>
      <xdr:row>58</xdr:row>
      <xdr:rowOff>2060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50337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106759</xdr:rowOff>
    </xdr:from>
    <xdr:to>
      <xdr:col>50</xdr:col>
      <xdr:colOff>165100</xdr:colOff>
      <xdr:row>58</xdr:row>
      <xdr:rowOff>36909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28036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122884</xdr:rowOff>
    </xdr:from>
    <xdr:to>
      <xdr:col>46</xdr:col>
      <xdr:colOff>38100</xdr:colOff>
      <xdr:row>58</xdr:row>
      <xdr:rowOff>53034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44161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124511</xdr:rowOff>
    </xdr:from>
    <xdr:to>
      <xdr:col>41</xdr:col>
      <xdr:colOff>101600</xdr:colOff>
      <xdr:row>58</xdr:row>
      <xdr:rowOff>54661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45788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169303</xdr:rowOff>
    </xdr:from>
    <xdr:to>
      <xdr:col>36</xdr:col>
      <xdr:colOff>165100</xdr:colOff>
      <xdr:row>58</xdr:row>
      <xdr:rowOff>99453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90580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98050</xdr:rowOff>
    </xdr:from>
    <xdr:to>
      <xdr:col>55</xdr:col>
      <xdr:colOff>0</xdr:colOff>
      <xdr:row>78</xdr:row>
      <xdr:rowOff>149499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71150"/>
          <a:ext cx="8382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133223</xdr:rowOff>
    </xdr:from>
    <xdr:to>
      <xdr:col>50</xdr:col>
      <xdr:colOff>114300</xdr:colOff>
      <xdr:row>78</xdr:row>
      <xdr:rowOff>149499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06323"/>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127977</xdr:rowOff>
    </xdr:from>
    <xdr:to>
      <xdr:col>45</xdr:col>
      <xdr:colOff>177800</xdr:colOff>
      <xdr:row>78</xdr:row>
      <xdr:rowOff>133223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0107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127977</xdr:rowOff>
    </xdr:from>
    <xdr:to>
      <xdr:col>41</xdr:col>
      <xdr:colOff>50800</xdr:colOff>
      <xdr:row>78</xdr:row>
      <xdr:rowOff>162716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01077"/>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47250</xdr:rowOff>
    </xdr:from>
    <xdr:to>
      <xdr:col>55</xdr:col>
      <xdr:colOff>50800</xdr:colOff>
      <xdr:row>78</xdr:row>
      <xdr:rowOff>148850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151037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98699</xdr:rowOff>
    </xdr:from>
    <xdr:to>
      <xdr:col>50</xdr:col>
      <xdr:colOff>165100</xdr:colOff>
      <xdr:row>79</xdr:row>
      <xdr:rowOff>28849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82423</xdr:rowOff>
    </xdr:from>
    <xdr:to>
      <xdr:col>46</xdr:col>
      <xdr:colOff>38100</xdr:colOff>
      <xdr:row>79</xdr:row>
      <xdr:rowOff>12573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3700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77177</xdr:rowOff>
    </xdr:from>
    <xdr:to>
      <xdr:col>41</xdr:col>
      <xdr:colOff>101600</xdr:colOff>
      <xdr:row>79</xdr:row>
      <xdr:rowOff>7327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169904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111916</xdr:rowOff>
    </xdr:from>
    <xdr:to>
      <xdr:col>36</xdr:col>
      <xdr:colOff>165100</xdr:colOff>
      <xdr:row>79</xdr:row>
      <xdr:rowOff>42066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33193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116849</xdr:rowOff>
    </xdr:from>
    <xdr:to>
      <xdr:col>55</xdr:col>
      <xdr:colOff>0</xdr:colOff>
      <xdr:row>97</xdr:row>
      <xdr:rowOff>137962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7499"/>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116849</xdr:rowOff>
    </xdr:from>
    <xdr:to>
      <xdr:col>50</xdr:col>
      <xdr:colOff>114300</xdr:colOff>
      <xdr:row>98</xdr:row>
      <xdr:rowOff>3198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47499"/>
          <a:ext cx="889000" cy="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148665</xdr:rowOff>
    </xdr:from>
    <xdr:to>
      <xdr:col>45</xdr:col>
      <xdr:colOff>177800</xdr:colOff>
      <xdr:row>98</xdr:row>
      <xdr:rowOff>3198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9315"/>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148665</xdr:rowOff>
    </xdr:from>
    <xdr:to>
      <xdr:col>41</xdr:col>
      <xdr:colOff>50800</xdr:colOff>
      <xdr:row>97</xdr:row>
      <xdr:rowOff>156108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9315"/>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87162</xdr:rowOff>
    </xdr:from>
    <xdr:to>
      <xdr:col>55</xdr:col>
      <xdr:colOff>50800</xdr:colOff>
      <xdr:row>98</xdr:row>
      <xdr:rowOff>17312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2089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66049</xdr:rowOff>
    </xdr:from>
    <xdr:to>
      <xdr:col>50</xdr:col>
      <xdr:colOff>165100</xdr:colOff>
      <xdr:row>97</xdr:row>
      <xdr:rowOff>167649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158776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123848</xdr:rowOff>
    </xdr:from>
    <xdr:to>
      <xdr:col>46</xdr:col>
      <xdr:colOff>38100</xdr:colOff>
      <xdr:row>98</xdr:row>
      <xdr:rowOff>53998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45125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4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97865</xdr:rowOff>
    </xdr:from>
    <xdr:to>
      <xdr:col>41</xdr:col>
      <xdr:colOff>101600</xdr:colOff>
      <xdr:row>98</xdr:row>
      <xdr:rowOff>28015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19142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105308</xdr:rowOff>
    </xdr:from>
    <xdr:to>
      <xdr:col>36</xdr:col>
      <xdr:colOff>165100</xdr:colOff>
      <xdr:row>98</xdr:row>
      <xdr:rowOff>35458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26585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43884</xdr:rowOff>
    </xdr:from>
    <xdr:to>
      <xdr:col>85</xdr:col>
      <xdr:colOff>127000</xdr:colOff>
      <xdr:row>38</xdr:row>
      <xdr:rowOff>53273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58984"/>
          <a:ext cx="8382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96870</xdr:rowOff>
    </xdr:from>
    <xdr:to>
      <xdr:col>81</xdr:col>
      <xdr:colOff>50800</xdr:colOff>
      <xdr:row>38</xdr:row>
      <xdr:rowOff>43884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0520"/>
          <a:ext cx="889000" cy="1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96870</xdr:rowOff>
    </xdr:from>
    <xdr:to>
      <xdr:col>76</xdr:col>
      <xdr:colOff>114300</xdr:colOff>
      <xdr:row>38</xdr:row>
      <xdr:rowOff>98275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0520"/>
          <a:ext cx="889000" cy="17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47541</xdr:rowOff>
    </xdr:from>
    <xdr:to>
      <xdr:col>71</xdr:col>
      <xdr:colOff>177800</xdr:colOff>
      <xdr:row>38</xdr:row>
      <xdr:rowOff>98275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62641"/>
          <a:ext cx="8890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2473</xdr:rowOff>
    </xdr:from>
    <xdr:to>
      <xdr:col>85</xdr:col>
      <xdr:colOff>177800</xdr:colOff>
      <xdr:row>38</xdr:row>
      <xdr:rowOff>104073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152350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164534</xdr:rowOff>
    </xdr:from>
    <xdr:to>
      <xdr:col>81</xdr:col>
      <xdr:colOff>101600</xdr:colOff>
      <xdr:row>38</xdr:row>
      <xdr:rowOff>94684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85811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46070</xdr:rowOff>
    </xdr:from>
    <xdr:to>
      <xdr:col>76</xdr:col>
      <xdr:colOff>165100</xdr:colOff>
      <xdr:row>37</xdr:row>
      <xdr:rowOff>147670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164197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47475</xdr:rowOff>
    </xdr:from>
    <xdr:to>
      <xdr:col>72</xdr:col>
      <xdr:colOff>38100</xdr:colOff>
      <xdr:row>38</xdr:row>
      <xdr:rowOff>149075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140202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168191</xdr:rowOff>
    </xdr:from>
    <xdr:to>
      <xdr:col>67</xdr:col>
      <xdr:colOff>101600</xdr:colOff>
      <xdr:row>38</xdr:row>
      <xdr:rowOff>98341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89468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0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149621</xdr:rowOff>
    </xdr:from>
    <xdr:to>
      <xdr:col>85</xdr:col>
      <xdr:colOff>127000</xdr:colOff>
      <xdr:row>57</xdr:row>
      <xdr:rowOff>162949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22271"/>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146786</xdr:rowOff>
    </xdr:from>
    <xdr:to>
      <xdr:col>81</xdr:col>
      <xdr:colOff>50800</xdr:colOff>
      <xdr:row>57</xdr:row>
      <xdr:rowOff>162949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19436"/>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146786</xdr:rowOff>
    </xdr:from>
    <xdr:to>
      <xdr:col>76</xdr:col>
      <xdr:colOff>114300</xdr:colOff>
      <xdr:row>57</xdr:row>
      <xdr:rowOff>171331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919436"/>
          <a:ext cx="889000" cy="2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157786</xdr:rowOff>
    </xdr:from>
    <xdr:to>
      <xdr:col>71</xdr:col>
      <xdr:colOff>177800</xdr:colOff>
      <xdr:row>57</xdr:row>
      <xdr:rowOff>171331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30436"/>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98821</xdr:rowOff>
    </xdr:from>
    <xdr:to>
      <xdr:col>85</xdr:col>
      <xdr:colOff>177800</xdr:colOff>
      <xdr:row>58</xdr:row>
      <xdr:rowOff>28971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13748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112149</xdr:rowOff>
    </xdr:from>
    <xdr:to>
      <xdr:col>81</xdr:col>
      <xdr:colOff>101600</xdr:colOff>
      <xdr:row>58</xdr:row>
      <xdr:rowOff>42299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33426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95986</xdr:rowOff>
    </xdr:from>
    <xdr:to>
      <xdr:col>76</xdr:col>
      <xdr:colOff>165100</xdr:colOff>
      <xdr:row>58</xdr:row>
      <xdr:rowOff>26136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17263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120531</xdr:rowOff>
    </xdr:from>
    <xdr:to>
      <xdr:col>72</xdr:col>
      <xdr:colOff>38100</xdr:colOff>
      <xdr:row>58</xdr:row>
      <xdr:rowOff>50681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41808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106986</xdr:rowOff>
    </xdr:from>
    <xdr:to>
      <xdr:col>67</xdr:col>
      <xdr:colOff>101600</xdr:colOff>
      <xdr:row>58</xdr:row>
      <xdr:rowOff>37136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28263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136238</xdr:rowOff>
    </xdr:from>
    <xdr:to>
      <xdr:col>85</xdr:col>
      <xdr:colOff>127000</xdr:colOff>
      <xdr:row>79</xdr:row>
      <xdr:rowOff>2463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166438"/>
          <a:ext cx="838200" cy="3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134486</xdr:rowOff>
    </xdr:from>
    <xdr:to>
      <xdr:col>81</xdr:col>
      <xdr:colOff>50800</xdr:colOff>
      <xdr:row>79</xdr:row>
      <xdr:rowOff>2463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7586"/>
          <a:ext cx="889000" cy="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152806</xdr:rowOff>
    </xdr:from>
    <xdr:to>
      <xdr:col>76</xdr:col>
      <xdr:colOff>114300</xdr:colOff>
      <xdr:row>78</xdr:row>
      <xdr:rowOff>134486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54456"/>
          <a:ext cx="889000" cy="1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152806</xdr:rowOff>
    </xdr:from>
    <xdr:to>
      <xdr:col>71</xdr:col>
      <xdr:colOff>177800</xdr:colOff>
      <xdr:row>78</xdr:row>
      <xdr:rowOff>98323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5445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85438</xdr:rowOff>
    </xdr:from>
    <xdr:to>
      <xdr:col>85</xdr:col>
      <xdr:colOff>177800</xdr:colOff>
      <xdr:row>77</xdr:row>
      <xdr:rowOff>15588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108315</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6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123113</xdr:rowOff>
    </xdr:from>
    <xdr:to>
      <xdr:col>81</xdr:col>
      <xdr:colOff>101600</xdr:colOff>
      <xdr:row>79</xdr:row>
      <xdr:rowOff>53263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69790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83686</xdr:rowOff>
    </xdr:from>
    <xdr:to>
      <xdr:col>76</xdr:col>
      <xdr:colOff>165100</xdr:colOff>
      <xdr:row>79</xdr:row>
      <xdr:rowOff>13836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30363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102006</xdr:rowOff>
    </xdr:from>
    <xdr:to>
      <xdr:col>72</xdr:col>
      <xdr:colOff>38100</xdr:colOff>
      <xdr:row>78</xdr:row>
      <xdr:rowOff>32156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48683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47523</xdr:rowOff>
    </xdr:from>
    <xdr:to>
      <xdr:col>67</xdr:col>
      <xdr:colOff>101600</xdr:colOff>
      <xdr:row>78</xdr:row>
      <xdr:rowOff>149123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165650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1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168477</xdr:rowOff>
    </xdr:from>
    <xdr:to>
      <xdr:col>85</xdr:col>
      <xdr:colOff>127000</xdr:colOff>
      <xdr:row>98</xdr:row>
      <xdr:rowOff>11337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99127"/>
          <a:ext cx="8382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11337</xdr:rowOff>
    </xdr:from>
    <xdr:to>
      <xdr:col>81</xdr:col>
      <xdr:colOff>50800</xdr:colOff>
      <xdr:row>98</xdr:row>
      <xdr:rowOff>18729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13437"/>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15535</xdr:rowOff>
    </xdr:from>
    <xdr:to>
      <xdr:col>76</xdr:col>
      <xdr:colOff>114300</xdr:colOff>
      <xdr:row>98</xdr:row>
      <xdr:rowOff>18729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817635"/>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15535</xdr:rowOff>
    </xdr:from>
    <xdr:to>
      <xdr:col>71</xdr:col>
      <xdr:colOff>177800</xdr:colOff>
      <xdr:row>98</xdr:row>
      <xdr:rowOff>25857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17635"/>
          <a:ext cx="889000" cy="1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117677</xdr:rowOff>
    </xdr:from>
    <xdr:to>
      <xdr:col>85</xdr:col>
      <xdr:colOff>177800</xdr:colOff>
      <xdr:row>98</xdr:row>
      <xdr:rowOff>47827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96104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131987</xdr:rowOff>
    </xdr:from>
    <xdr:to>
      <xdr:col>81</xdr:col>
      <xdr:colOff>101600</xdr:colOff>
      <xdr:row>98</xdr:row>
      <xdr:rowOff>62137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53264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139379</xdr:rowOff>
    </xdr:from>
    <xdr:to>
      <xdr:col>76</xdr:col>
      <xdr:colOff>165100</xdr:colOff>
      <xdr:row>98</xdr:row>
      <xdr:rowOff>69529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60656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136185</xdr:rowOff>
    </xdr:from>
    <xdr:to>
      <xdr:col>72</xdr:col>
      <xdr:colOff>38100</xdr:colOff>
      <xdr:row>98</xdr:row>
      <xdr:rowOff>66335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57462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5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146507</xdr:rowOff>
    </xdr:from>
    <xdr:to>
      <xdr:col>67</xdr:col>
      <xdr:colOff>101600</xdr:colOff>
      <xdr:row>98</xdr:row>
      <xdr:rowOff>76657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67784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災害復旧費を除く全ての費用が類似団体を下回っており、コストが抑制されていると言える。</a:t>
          </a:r>
        </a:p>
        <a:p>
          <a:r>
            <a:rPr kumimoji="1" lang="ja-JP" altLang="en-US" sz="1300">
              <a:latin typeface="ＭＳ Ｐゴシック" panose="020B0600070205080204" pitchFamily="50" charset="-128"/>
              <a:ea typeface="ＭＳ Ｐゴシック" panose="020B0600070205080204" pitchFamily="50" charset="-128"/>
            </a:rPr>
            <a:t>災害復旧事業については、令和５年台風１３号により被災し、復旧に掛かる費用が大幅に増加したことが要因である。</a:t>
          </a:r>
        </a:p>
        <a:p>
          <a:r>
            <a:rPr kumimoji="1" lang="ja-JP" altLang="en-US" sz="1300">
              <a:latin typeface="ＭＳ Ｐゴシック" panose="020B0600070205080204" pitchFamily="50" charset="-128"/>
              <a:ea typeface="ＭＳ Ｐゴシック" panose="020B0600070205080204" pitchFamily="50" charset="-128"/>
            </a:rPr>
            <a:t>民生費については、保育園の空調設備更新により増加し、商工費については、観光施設の整備（公衆トイレ及び遊歩道）を行ったため増加している。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S Outlook" panose="05010100010000000000" pitchFamily="2" charset="2"/>
              <a:ea typeface="ＭＳ Ｐゴシック" panose="020B0600070205080204" pitchFamily="50" charset="-128"/>
            </a:rPr>
            <a:t>　前年度に引き続き財政調整基金の取崩を行わなかったため、同残高の標準財政規模比が増加した。</a:t>
          </a:r>
        </a:p>
        <a:p>
          <a:r>
            <a:rPr kumimoji="1" lang="ja-JP" altLang="en-US" sz="1300">
              <a:latin typeface="MS Outlook" panose="05010100010000000000" pitchFamily="2" charset="2"/>
              <a:ea typeface="ＭＳ Ｐゴシック" panose="020B0600070205080204" pitchFamily="50" charset="-128"/>
            </a:rPr>
            <a:t>　令和５年台風１３号による災害復旧費が増加したため実質収支及び実質単年度収支は減となった。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令和４年度末をもって特別養護老人ホーム事業会計が廃止となり、全ての会計で赤字がない状況である。</a:t>
          </a:r>
        </a:p>
        <a:p>
          <a:r>
            <a:rPr kumimoji="1" lang="ja-JP" altLang="en-US" sz="1300">
              <a:latin typeface="ＭＳ Ｐゴシック" panose="020B0600070205080204" pitchFamily="50" charset="-128"/>
              <a:ea typeface="ＭＳ Ｐゴシック" panose="020B0600070205080204" pitchFamily="50" charset="-128"/>
            </a:rPr>
            <a:t>　今後も引き続き、歳入の確保及び全ての会計で更なるコスト削減等の推進を図り、健全な財政運営に努める。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据え置きとなっていた災害復旧事業及び過疎対策事業等の元金償還が始まったが、新規発行債の抑制に努めているため、元利償還金の急激な上昇には至っていない。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令和元年台風１５号、令和３年台風１６号、令和５年台風１３号と近年は台風による災害復旧事業によって元利償還金の増加が見込まれる。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今後も、過疎対策事業や辺地対策事業などでの新規発行債の起債が想定されるが、制度を有効活用しつつも、新規発行の抑制に努め、実質公債費比率の急激な上昇を抑える。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新規発行債の抑制による地方債残高の減少をはじめ将来負担額は減少している。</a:t>
          </a:r>
        </a:p>
        <a:p>
          <a:r>
            <a:rPr kumimoji="1" lang="ja-JP" altLang="en-US" sz="1300">
              <a:latin typeface="ＭＳ Ｐゴシック" panose="020B0600070205080204" pitchFamily="50" charset="-128"/>
              <a:ea typeface="ＭＳ Ｐゴシック" panose="020B0600070205080204" pitchFamily="50" charset="-128"/>
            </a:rPr>
            <a:t>　今年度も、充当可能基金への積立を行っており、将来負担額から充当可能財源額を除した差額はマイナスとなり将来負担比率がないことになった。</a:t>
          </a:r>
        </a:p>
        <a:p>
          <a:r>
            <a:rPr kumimoji="1" lang="ja-JP" altLang="en-US" sz="1300">
              <a:latin typeface="ＭＳ Ｐゴシック" panose="020B0600070205080204" pitchFamily="50" charset="-128"/>
              <a:ea typeface="ＭＳ Ｐゴシック" panose="020B0600070205080204" pitchFamily="50" charset="-128"/>
            </a:rPr>
            <a:t>　今後も地方債の借入抑制や基金の過度な取崩の抑制に努めていく。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今年度は、財政調整基金の積立、取崩はなかったが、減債基金へ交付税の再算定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百万円の取崩を行ったため減債基金が減少した。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その他特定目的基金では、庁舎管理基金へ防災庁舎の建設費用として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百万の積立、ふるさと基金で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百万円の取崩、定住化基金へ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百万円の積立、小中学校施設整備基金から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百万円の取崩を行ったため基金全体での令和５年度末残高は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短期的には、防災庁舎の建設によって基金残高は減少するものと見込まれる。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今後、基金残高が減少すると将来負担比率がプラスに転じることも考えられるため、地方債による将来負担と充当可能財源である基金残高のバランスをとりながら財政の健全化に努める。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ふるさと基金：寄付金を財源として寄付者の社会的投資を具体化することにより、多様な人々の参加による個性豊かなふるさとづくりを目指す。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鉄道経営対策事業基金：地方鉄道業を営む者の経営に対する助成を行い、地域公共交通の維持を行う。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庁舎管理基金：庁舎管理に必要な資金。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福祉基金：高齢者、障害者及び児童の保健福祉の増進に資する事業を行う。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小中学校施設基金：小中学校の施設整備に必要な資金。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ふるさと基金では、ふるさと納税による寄付金の増によって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庁舎管理基金では、多目的庁舎建設のための積立によって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福祉基金では、高齢者の在宅支援のための取崩によって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小中学校施設基金では、小学校のグラウンド改修のための取崩によって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庁舎管理基金では、防災庁舎の建設によって取崩が見込まれる。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小中学校施設基金では、令和５年度のグラウンド改修とは別の小学校で改修を予定しているため取崩が見込まれる。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今年度は、積立も取崩も行っていないため増減がない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災害への備えも含め、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億円程度の残高となるように努めていく。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過疎対策事業や災害復旧事業の償還によって公債費が増加したため、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百万円を取崩したが交付税の再算定によって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百万円を積立を行ったため、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号に係る地方債の発行が多かったため、元金償還が開始される際に取崩を行うか検討する必要がある。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その後は、取崩の予定がないため基金残高は一定額で推移する見込みである。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6733713</v>
      </c>
      <c r="BO4" s="358"/>
      <c r="BP4" s="358"/>
      <c r="BQ4" s="358"/>
      <c r="BR4" s="358"/>
      <c r="BS4" s="358"/>
      <c r="BT4" s="358"/>
      <c r="BU4" s="359"/>
      <c r="BV4" s="357">
        <v>6536675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12.5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6401070</v>
      </c>
      <c r="BO5" s="395"/>
      <c r="BP5" s="395"/>
      <c r="BQ5" s="395"/>
      <c r="BR5" s="395"/>
      <c r="BS5" s="395"/>
      <c r="BT5" s="395"/>
      <c r="BU5" s="396"/>
      <c r="BV5" s="394">
        <v>5936535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91.7</v>
      </c>
      <c r="CU5" s="392"/>
      <c r="CV5" s="392"/>
      <c r="CW5" s="392"/>
      <c r="CX5" s="392"/>
      <c r="CY5" s="392"/>
      <c r="CZ5" s="392"/>
      <c r="DA5" s="393"/>
      <c r="DB5" s="391">
        <v>87.3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332643</v>
      </c>
      <c r="BO6" s="395"/>
      <c r="BP6" s="395"/>
      <c r="BQ6" s="395"/>
      <c r="BR6" s="395"/>
      <c r="BS6" s="395"/>
      <c r="BT6" s="395"/>
      <c r="BU6" s="396"/>
      <c r="BV6" s="394">
        <v>600140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92.2</v>
      </c>
      <c r="CU6" s="432"/>
      <c r="CV6" s="432"/>
      <c r="CW6" s="432"/>
      <c r="CX6" s="432"/>
      <c r="CY6" s="432"/>
      <c r="CZ6" s="432"/>
      <c r="DA6" s="433"/>
      <c r="DB6" s="431">
        <v>88.5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96186</v>
      </c>
      <c r="BO7" s="395"/>
      <c r="BP7" s="395"/>
      <c r="BQ7" s="395"/>
      <c r="BR7" s="395"/>
      <c r="BS7" s="395"/>
      <c r="BT7" s="395"/>
      <c r="BU7" s="396"/>
      <c r="BV7" s="394">
        <v>159323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3536103</v>
      </c>
      <c r="CU7" s="395"/>
      <c r="CV7" s="395"/>
      <c r="CW7" s="395"/>
      <c r="CX7" s="395"/>
      <c r="CY7" s="395"/>
      <c r="CZ7" s="395"/>
      <c r="DA7" s="396"/>
      <c r="DB7" s="394">
        <v>3537982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236457</v>
      </c>
      <c r="BO8" s="395"/>
      <c r="BP8" s="395"/>
      <c r="BQ8" s="395"/>
      <c r="BR8" s="395"/>
      <c r="BS8" s="395"/>
      <c r="BT8" s="395"/>
      <c r="BU8" s="396"/>
      <c r="BV8" s="394">
        <v>440817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v>
      </c>
      <c r="CU8" s="435"/>
      <c r="CV8" s="435"/>
      <c r="CW8" s="435"/>
      <c r="CX8" s="435"/>
      <c r="CY8" s="435"/>
      <c r="CZ8" s="435"/>
      <c r="DA8" s="436"/>
      <c r="DB8" s="434">
        <v>0.41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8885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-204360</v>
      </c>
      <c r="BO9" s="395"/>
      <c r="BP9" s="395"/>
      <c r="BQ9" s="395"/>
      <c r="BR9" s="395"/>
      <c r="BS9" s="395"/>
      <c r="BT9" s="395"/>
      <c r="BU9" s="396"/>
      <c r="BV9" s="394">
        <v>35876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10.3</v>
      </c>
      <c r="CU9" s="392"/>
      <c r="CV9" s="392"/>
      <c r="CW9" s="392"/>
      <c r="CX9" s="392"/>
      <c r="CY9" s="392"/>
      <c r="CZ9" s="392"/>
      <c r="DA9" s="393"/>
      <c r="DB9" s="391">
        <v>9.6999999999999993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9843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0</v>
      </c>
      <c r="BO10" s="395"/>
      <c r="BP10" s="395"/>
      <c r="BQ10" s="395"/>
      <c r="BR10" s="395"/>
      <c r="BS10" s="395"/>
      <c r="BT10" s="395"/>
      <c r="BU10" s="396"/>
      <c r="BV10" s="394">
        <v>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8164</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8069</v>
      </c>
      <c r="S13" s="479"/>
      <c r="T13" s="479"/>
      <c r="U13" s="479"/>
      <c r="V13" s="480"/>
      <c r="W13" s="410" t="s">
        <v>131</v>
      </c>
      <c r="X13" s="411"/>
      <c r="Y13" s="411"/>
      <c r="Z13" s="411"/>
      <c r="AA13" s="411"/>
      <c r="AB13" s="401"/>
      <c r="AC13" s="445">
        <v>301</v>
      </c>
      <c r="AD13" s="446"/>
      <c r="AE13" s="446"/>
      <c r="AF13" s="446"/>
      <c r="AG13" s="488"/>
      <c r="AH13" s="445">
        <v>376</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-204360</v>
      </c>
      <c r="BO13" s="395"/>
      <c r="BP13" s="395"/>
      <c r="BQ13" s="395"/>
      <c r="BR13" s="395"/>
      <c r="BS13" s="395"/>
      <c r="BT13" s="395"/>
      <c r="BU13" s="396"/>
      <c r="BV13" s="394">
        <v>35876</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3.7</v>
      </c>
      <c r="CU13" s="392"/>
      <c r="CV13" s="392"/>
      <c r="CW13" s="392"/>
      <c r="CX13" s="392"/>
      <c r="CY13" s="392"/>
      <c r="CZ13" s="392"/>
      <c r="DA13" s="393"/>
      <c r="DB13" s="391">
        <v>3.8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8365</v>
      </c>
      <c r="S14" s="479"/>
      <c r="T14" s="479"/>
      <c r="U14" s="479"/>
      <c r="V14" s="480"/>
      <c r="W14" s="384"/>
      <c r="X14" s="385"/>
      <c r="Y14" s="385"/>
      <c r="Z14" s="385"/>
      <c r="AA14" s="385"/>
      <c r="AB14" s="374"/>
      <c r="AC14" s="481">
        <v>7.8</v>
      </c>
      <c r="AD14" s="482"/>
      <c r="AE14" s="482"/>
      <c r="AF14" s="482"/>
      <c r="AG14" s="483"/>
      <c r="AH14" s="481">
        <v>8.8000000000000007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8275</v>
      </c>
      <c r="S15" s="479"/>
      <c r="T15" s="479"/>
      <c r="U15" s="479"/>
      <c r="V15" s="480"/>
      <c r="W15" s="410" t="s">
        <v>137</v>
      </c>
      <c r="X15" s="411"/>
      <c r="Y15" s="411"/>
      <c r="Z15" s="411"/>
      <c r="AA15" s="411"/>
      <c r="AB15" s="401"/>
      <c r="AC15" s="445">
        <v>927</v>
      </c>
      <c r="AD15" s="446"/>
      <c r="AE15" s="446"/>
      <c r="AF15" s="446"/>
      <c r="AG15" s="488"/>
      <c r="AH15" s="445">
        <v>1034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1268822</v>
      </c>
      <c r="BO15" s="358"/>
      <c r="BP15" s="358"/>
      <c r="BQ15" s="358"/>
      <c r="BR15" s="358"/>
      <c r="BS15" s="358"/>
      <c r="BT15" s="358"/>
      <c r="BU15" s="359"/>
      <c r="BV15" s="357">
        <v>1252724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23.9</v>
      </c>
      <c r="AD16" s="482"/>
      <c r="AE16" s="482"/>
      <c r="AF16" s="482"/>
      <c r="AG16" s="483"/>
      <c r="AH16" s="481">
        <v>24.1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3182268</v>
      </c>
      <c r="BO16" s="395"/>
      <c r="BP16" s="395"/>
      <c r="BQ16" s="395"/>
      <c r="BR16" s="395"/>
      <c r="BS16" s="395"/>
      <c r="BT16" s="395"/>
      <c r="BU16" s="396"/>
      <c r="BV16" s="394">
        <v>3152799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2646</v>
      </c>
      <c r="AD17" s="446"/>
      <c r="AE17" s="446"/>
      <c r="AF17" s="446"/>
      <c r="AG17" s="488"/>
      <c r="AH17" s="445">
        <v>2887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1600133</v>
      </c>
      <c r="BO17" s="395"/>
      <c r="BP17" s="395"/>
      <c r="BQ17" s="395"/>
      <c r="BR17" s="395"/>
      <c r="BS17" s="395"/>
      <c r="BT17" s="395"/>
      <c r="BU17" s="396"/>
      <c r="BV17" s="394">
        <v>1583442</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129.87</v>
      </c>
      <c r="M18" s="518"/>
      <c r="N18" s="518"/>
      <c r="O18" s="518"/>
      <c r="P18" s="518"/>
      <c r="Q18" s="518"/>
      <c r="R18" s="519"/>
      <c r="S18" s="519"/>
      <c r="T18" s="519"/>
      <c r="U18" s="519"/>
      <c r="V18" s="520"/>
      <c r="W18" s="412"/>
      <c r="X18" s="413"/>
      <c r="Y18" s="413"/>
      <c r="Z18" s="413"/>
      <c r="AA18" s="413"/>
      <c r="AB18" s="404"/>
      <c r="AC18" s="521">
        <v>68.3</v>
      </c>
      <c r="AD18" s="522"/>
      <c r="AE18" s="522"/>
      <c r="AF18" s="522"/>
      <c r="AG18" s="523"/>
      <c r="AH18" s="521">
        <v>67.2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3264097</v>
      </c>
      <c r="BO18" s="395"/>
      <c r="BP18" s="395"/>
      <c r="BQ18" s="395"/>
      <c r="BR18" s="395"/>
      <c r="BS18" s="395"/>
      <c r="BT18" s="395"/>
      <c r="BU18" s="396"/>
      <c r="BV18" s="394">
        <v>3135882</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4533885</v>
      </c>
      <c r="BO19" s="395"/>
      <c r="BP19" s="395"/>
      <c r="BQ19" s="395"/>
      <c r="BR19" s="395"/>
      <c r="BS19" s="395"/>
      <c r="BT19" s="395"/>
      <c r="BU19" s="396"/>
      <c r="BV19" s="394">
        <v>4585444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3401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4022271</v>
      </c>
      <c r="BO22" s="358"/>
      <c r="BP22" s="358"/>
      <c r="BQ22" s="358"/>
      <c r="BR22" s="358"/>
      <c r="BS22" s="358"/>
      <c r="BT22" s="358"/>
      <c r="BU22" s="359"/>
      <c r="BV22" s="357">
        <v>4141253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3985759</v>
      </c>
      <c r="BO23" s="395"/>
      <c r="BP23" s="395"/>
      <c r="BQ23" s="395"/>
      <c r="BR23" s="395"/>
      <c r="BS23" s="395"/>
      <c r="BT23" s="395"/>
      <c r="BU23" s="396"/>
      <c r="BV23" s="394">
        <v>4105515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7610</v>
      </c>
      <c r="R24" s="446"/>
      <c r="S24" s="446"/>
      <c r="T24" s="446"/>
      <c r="U24" s="446"/>
      <c r="V24" s="488"/>
      <c r="W24" s="540"/>
      <c r="X24" s="541"/>
      <c r="Y24" s="542"/>
      <c r="Z24" s="444" t="s">
        <v>162</v>
      </c>
      <c r="AA24" s="424"/>
      <c r="AB24" s="424"/>
      <c r="AC24" s="424"/>
      <c r="AD24" s="424"/>
      <c r="AE24" s="424"/>
      <c r="AF24" s="424"/>
      <c r="AG24" s="425"/>
      <c r="AH24" s="445">
        <v>141</v>
      </c>
      <c r="AI24" s="446"/>
      <c r="AJ24" s="446"/>
      <c r="AK24" s="446"/>
      <c r="AL24" s="488"/>
      <c r="AM24" s="445">
        <v>413130</v>
      </c>
      <c r="AN24" s="446"/>
      <c r="AO24" s="446"/>
      <c r="AP24" s="446"/>
      <c r="AQ24" s="446"/>
      <c r="AR24" s="488"/>
      <c r="AS24" s="445">
        <v>2930</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2055453</v>
      </c>
      <c r="BO24" s="395"/>
      <c r="BP24" s="395"/>
      <c r="BQ24" s="395"/>
      <c r="BR24" s="395"/>
      <c r="BS24" s="395"/>
      <c r="BT24" s="395"/>
      <c r="BU24" s="396"/>
      <c r="BV24" s="394">
        <v>1978606</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262541</v>
      </c>
      <c r="BO25" s="358"/>
      <c r="BP25" s="358"/>
      <c r="BQ25" s="358"/>
      <c r="BR25" s="358"/>
      <c r="BS25" s="358"/>
      <c r="BT25" s="358"/>
      <c r="BU25" s="359"/>
      <c r="BV25" s="357">
        <v>337227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5360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9188</v>
      </c>
      <c r="AN26" s="446"/>
      <c r="AO26" s="446"/>
      <c r="AP26" s="446"/>
      <c r="AQ26" s="446"/>
      <c r="AR26" s="488"/>
      <c r="AS26" s="445">
        <v>2297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2800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2340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1019605</v>
      </c>
      <c r="BO28" s="358"/>
      <c r="BP28" s="358"/>
      <c r="BQ28" s="358"/>
      <c r="BR28" s="358"/>
      <c r="BS28" s="358"/>
      <c r="BT28" s="358"/>
      <c r="BU28" s="359"/>
      <c r="BV28" s="357">
        <v>1019605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10</v>
      </c>
      <c r="M29" s="446"/>
      <c r="N29" s="446"/>
      <c r="O29" s="446"/>
      <c r="P29" s="488"/>
      <c r="Q29" s="445">
        <v>2090</v>
      </c>
      <c r="R29" s="446"/>
      <c r="S29" s="446"/>
      <c r="T29" s="446"/>
      <c r="U29" s="446"/>
      <c r="V29" s="488"/>
      <c r="W29" s="543"/>
      <c r="X29" s="544"/>
      <c r="Y29" s="545"/>
      <c r="Z29" s="444" t="s">
        <v>177</v>
      </c>
      <c r="AA29" s="424"/>
      <c r="AB29" s="424"/>
      <c r="AC29" s="424"/>
      <c r="AD29" s="424"/>
      <c r="AE29" s="424"/>
      <c r="AF29" s="424"/>
      <c r="AG29" s="425"/>
      <c r="AH29" s="445">
        <v>141</v>
      </c>
      <c r="AI29" s="446"/>
      <c r="AJ29" s="446"/>
      <c r="AK29" s="446"/>
      <c r="AL29" s="488"/>
      <c r="AM29" s="445">
        <v>413130</v>
      </c>
      <c r="AN29" s="446"/>
      <c r="AO29" s="446"/>
      <c r="AP29" s="446"/>
      <c r="AQ29" s="446"/>
      <c r="AR29" s="488"/>
      <c r="AS29" s="445">
        <v>2930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300258</v>
      </c>
      <c r="BO29" s="395"/>
      <c r="BP29" s="395"/>
      <c r="BQ29" s="395"/>
      <c r="BR29" s="395"/>
      <c r="BS29" s="395"/>
      <c r="BT29" s="395"/>
      <c r="BU29" s="396"/>
      <c r="BV29" s="394">
        <v>304515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2065499</v>
      </c>
      <c r="BO30" s="514"/>
      <c r="BP30" s="514"/>
      <c r="BQ30" s="514"/>
      <c r="BR30" s="514"/>
      <c r="BS30" s="514"/>
      <c r="BT30" s="514"/>
      <c r="BU30" s="515"/>
      <c r="BV30" s="513">
        <v>1969241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大多喜町水道事業会計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たけゆらの里おおたき</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鉄道経営対策事業基金特別会計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わくわくカンパニー大多喜</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夷隅郡市広域市町村圏事務組合（一般会計）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夷隅環境衛生組合（一般会計）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南房総広域水道企業団（水道用水供給事業会計）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国保国吉病院組合（国保国吉病院組合病院事業会計）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BlMe9vHTGBcLOofsZPYKxg0mmLzV0QtiYffsBNMijtHgOCUrgmNVBochzFzST5asRm/U5gCEFlTLA8RknikgQ==" saltValue="sqxMvvvRF3xjIXHPlBEN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1150494</v>
      </c>
      <c r="S5" s="600"/>
      <c r="T5" s="600"/>
      <c r="U5" s="600"/>
      <c r="V5" s="600"/>
      <c r="W5" s="600"/>
      <c r="X5" s="600"/>
      <c r="Y5" s="601"/>
      <c r="Z5" s="602">
        <v>17.100000000000001</v>
      </c>
      <c r="AA5" s="602"/>
      <c r="AB5" s="602"/>
      <c r="AC5" s="602"/>
      <c r="AD5" s="603">
        <v>1150494</v>
      </c>
      <c r="AE5" s="603"/>
      <c r="AF5" s="603"/>
      <c r="AG5" s="603"/>
      <c r="AH5" s="603"/>
      <c r="AI5" s="603"/>
      <c r="AJ5" s="603"/>
      <c r="AK5" s="603"/>
      <c r="AL5" s="604">
        <v>32.5</v>
      </c>
      <c r="AM5" s="605"/>
      <c r="AN5" s="605"/>
      <c r="AO5" s="606"/>
      <c r="AP5" s="596" t="s">
        <v>216</v>
      </c>
      <c r="AQ5" s="597"/>
      <c r="AR5" s="597"/>
      <c r="AS5" s="597"/>
      <c r="AT5" s="597"/>
      <c r="AU5" s="597"/>
      <c r="AV5" s="597"/>
      <c r="AW5" s="597"/>
      <c r="AX5" s="597"/>
      <c r="AY5" s="597"/>
      <c r="AZ5" s="597"/>
      <c r="BA5" s="597"/>
      <c r="BB5" s="597"/>
      <c r="BC5" s="597"/>
      <c r="BD5" s="597"/>
      <c r="BE5" s="597"/>
      <c r="BF5" s="598"/>
      <c r="BG5" s="610">
        <v>1145147</v>
      </c>
      <c r="BH5" s="611"/>
      <c r="BI5" s="611"/>
      <c r="BJ5" s="611"/>
      <c r="BK5" s="611"/>
      <c r="BL5" s="611"/>
      <c r="BM5" s="611"/>
      <c r="BN5" s="612"/>
      <c r="BO5" s="613">
        <v>99.5</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71379</v>
      </c>
      <c r="S6" s="611"/>
      <c r="T6" s="611"/>
      <c r="U6" s="611"/>
      <c r="V6" s="611"/>
      <c r="W6" s="611"/>
      <c r="X6" s="611"/>
      <c r="Y6" s="612"/>
      <c r="Z6" s="613">
        <v>1.1000000000000001</v>
      </c>
      <c r="AA6" s="613"/>
      <c r="AB6" s="613"/>
      <c r="AC6" s="613"/>
      <c r="AD6" s="614">
        <v>71379</v>
      </c>
      <c r="AE6" s="614"/>
      <c r="AF6" s="614"/>
      <c r="AG6" s="614"/>
      <c r="AH6" s="614"/>
      <c r="AI6" s="614"/>
      <c r="AJ6" s="614"/>
      <c r="AK6" s="614"/>
      <c r="AL6" s="615">
        <v>2</v>
      </c>
      <c r="AM6" s="616"/>
      <c r="AN6" s="616"/>
      <c r="AO6" s="617"/>
      <c r="AP6" s="607" t="s">
        <v>221</v>
      </c>
      <c r="AQ6" s="608"/>
      <c r="AR6" s="608"/>
      <c r="AS6" s="608"/>
      <c r="AT6" s="608"/>
      <c r="AU6" s="608"/>
      <c r="AV6" s="608"/>
      <c r="AW6" s="608"/>
      <c r="AX6" s="608"/>
      <c r="AY6" s="608"/>
      <c r="AZ6" s="608"/>
      <c r="BA6" s="608"/>
      <c r="BB6" s="608"/>
      <c r="BC6" s="608"/>
      <c r="BD6" s="608"/>
      <c r="BE6" s="608"/>
      <c r="BF6" s="609"/>
      <c r="BG6" s="610">
        <v>1145147</v>
      </c>
      <c r="BH6" s="611"/>
      <c r="BI6" s="611"/>
      <c r="BJ6" s="611"/>
      <c r="BK6" s="611"/>
      <c r="BL6" s="611"/>
      <c r="BM6" s="611"/>
      <c r="BN6" s="612"/>
      <c r="BO6" s="613">
        <v>99.5</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72444</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72444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398</v>
      </c>
      <c r="S7" s="611"/>
      <c r="T7" s="611"/>
      <c r="U7" s="611"/>
      <c r="V7" s="611"/>
      <c r="W7" s="611"/>
      <c r="X7" s="611"/>
      <c r="Y7" s="612"/>
      <c r="Z7" s="613">
        <v>0</v>
      </c>
      <c r="AA7" s="613"/>
      <c r="AB7" s="613"/>
      <c r="AC7" s="613"/>
      <c r="AD7" s="614">
        <v>398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385950</v>
      </c>
      <c r="BH7" s="611"/>
      <c r="BI7" s="611"/>
      <c r="BJ7" s="611"/>
      <c r="BK7" s="611"/>
      <c r="BL7" s="611"/>
      <c r="BM7" s="611"/>
      <c r="BN7" s="612"/>
      <c r="BO7" s="613">
        <v>33.5</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1803344</v>
      </c>
      <c r="CS7" s="611"/>
      <c r="CT7" s="611"/>
      <c r="CU7" s="611"/>
      <c r="CV7" s="611"/>
      <c r="CW7" s="611"/>
      <c r="CX7" s="611"/>
      <c r="CY7" s="612"/>
      <c r="CZ7" s="613">
        <v>28.2</v>
      </c>
      <c r="DA7" s="613"/>
      <c r="DB7" s="613"/>
      <c r="DC7" s="613"/>
      <c r="DD7" s="619">
        <v>59428</v>
      </c>
      <c r="DE7" s="611"/>
      <c r="DF7" s="611"/>
      <c r="DG7" s="611"/>
      <c r="DH7" s="611"/>
      <c r="DI7" s="611"/>
      <c r="DJ7" s="611"/>
      <c r="DK7" s="611"/>
      <c r="DL7" s="611"/>
      <c r="DM7" s="611"/>
      <c r="DN7" s="611"/>
      <c r="DO7" s="611"/>
      <c r="DP7" s="612"/>
      <c r="DQ7" s="619">
        <v>982424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5664</v>
      </c>
      <c r="S8" s="611"/>
      <c r="T8" s="611"/>
      <c r="U8" s="611"/>
      <c r="V8" s="611"/>
      <c r="W8" s="611"/>
      <c r="X8" s="611"/>
      <c r="Y8" s="612"/>
      <c r="Z8" s="613">
        <v>0.1</v>
      </c>
      <c r="AA8" s="613"/>
      <c r="AB8" s="613"/>
      <c r="AC8" s="613"/>
      <c r="AD8" s="614">
        <v>5664</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15935</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1448943</v>
      </c>
      <c r="CS8" s="611"/>
      <c r="CT8" s="611"/>
      <c r="CU8" s="611"/>
      <c r="CV8" s="611"/>
      <c r="CW8" s="611"/>
      <c r="CX8" s="611"/>
      <c r="CY8" s="612"/>
      <c r="CZ8" s="613">
        <v>22.6</v>
      </c>
      <c r="DA8" s="613"/>
      <c r="DB8" s="613"/>
      <c r="DC8" s="613"/>
      <c r="DD8" s="619">
        <v>48786</v>
      </c>
      <c r="DE8" s="611"/>
      <c r="DF8" s="611"/>
      <c r="DG8" s="611"/>
      <c r="DH8" s="611"/>
      <c r="DI8" s="611"/>
      <c r="DJ8" s="611"/>
      <c r="DK8" s="611"/>
      <c r="DL8" s="611"/>
      <c r="DM8" s="611"/>
      <c r="DN8" s="611"/>
      <c r="DO8" s="611"/>
      <c r="DP8" s="612"/>
      <c r="DQ8" s="619">
        <v>950186</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6787</v>
      </c>
      <c r="S9" s="611"/>
      <c r="T9" s="611"/>
      <c r="U9" s="611"/>
      <c r="V9" s="611"/>
      <c r="W9" s="611"/>
      <c r="X9" s="611"/>
      <c r="Y9" s="612"/>
      <c r="Z9" s="613">
        <v>0.1</v>
      </c>
      <c r="AA9" s="613"/>
      <c r="AB9" s="613"/>
      <c r="AC9" s="613"/>
      <c r="AD9" s="614">
        <v>6787</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307704</v>
      </c>
      <c r="BH9" s="611"/>
      <c r="BI9" s="611"/>
      <c r="BJ9" s="611"/>
      <c r="BK9" s="611"/>
      <c r="BL9" s="611"/>
      <c r="BM9" s="611"/>
      <c r="BN9" s="612"/>
      <c r="BO9" s="613">
        <v>26.7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570134</v>
      </c>
      <c r="CS9" s="611"/>
      <c r="CT9" s="611"/>
      <c r="CU9" s="611"/>
      <c r="CV9" s="611"/>
      <c r="CW9" s="611"/>
      <c r="CX9" s="611"/>
      <c r="CY9" s="612"/>
      <c r="CZ9" s="613">
        <v>8.9</v>
      </c>
      <c r="DA9" s="613"/>
      <c r="DB9" s="613"/>
      <c r="DC9" s="613"/>
      <c r="DD9" s="619">
        <v>11831</v>
      </c>
      <c r="DE9" s="611"/>
      <c r="DF9" s="611"/>
      <c r="DG9" s="611"/>
      <c r="DH9" s="611"/>
      <c r="DI9" s="611"/>
      <c r="DJ9" s="611"/>
      <c r="DK9" s="611"/>
      <c r="DL9" s="611"/>
      <c r="DM9" s="611"/>
      <c r="DN9" s="611"/>
      <c r="DO9" s="611"/>
      <c r="DP9" s="612"/>
      <c r="DQ9" s="619">
        <v>452417</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30261</v>
      </c>
      <c r="BH10" s="611"/>
      <c r="BI10" s="611"/>
      <c r="BJ10" s="611"/>
      <c r="BK10" s="611"/>
      <c r="BL10" s="611"/>
      <c r="BM10" s="611"/>
      <c r="BN10" s="612"/>
      <c r="BO10" s="613">
        <v>2.6</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234036</v>
      </c>
      <c r="S11" s="611"/>
      <c r="T11" s="611"/>
      <c r="U11" s="611"/>
      <c r="V11" s="611"/>
      <c r="W11" s="611"/>
      <c r="X11" s="611"/>
      <c r="Y11" s="612"/>
      <c r="Z11" s="615">
        <v>3.5</v>
      </c>
      <c r="AA11" s="616"/>
      <c r="AB11" s="616"/>
      <c r="AC11" s="622"/>
      <c r="AD11" s="619">
        <v>234036</v>
      </c>
      <c r="AE11" s="611"/>
      <c r="AF11" s="611"/>
      <c r="AG11" s="611"/>
      <c r="AH11" s="611"/>
      <c r="AI11" s="611"/>
      <c r="AJ11" s="611"/>
      <c r="AK11" s="612"/>
      <c r="AL11" s="615">
        <v>6.6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32050</v>
      </c>
      <c r="BH11" s="611"/>
      <c r="BI11" s="611"/>
      <c r="BJ11" s="611"/>
      <c r="BK11" s="611"/>
      <c r="BL11" s="611"/>
      <c r="BM11" s="611"/>
      <c r="BN11" s="612"/>
      <c r="BO11" s="613">
        <v>2.8</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336488</v>
      </c>
      <c r="CS11" s="611"/>
      <c r="CT11" s="611"/>
      <c r="CU11" s="611"/>
      <c r="CV11" s="611"/>
      <c r="CW11" s="611"/>
      <c r="CX11" s="611"/>
      <c r="CY11" s="612"/>
      <c r="CZ11" s="613">
        <v>5.3</v>
      </c>
      <c r="DA11" s="613"/>
      <c r="DB11" s="613"/>
      <c r="DC11" s="613"/>
      <c r="DD11" s="619">
        <v>72575</v>
      </c>
      <c r="DE11" s="611"/>
      <c r="DF11" s="611"/>
      <c r="DG11" s="611"/>
      <c r="DH11" s="611"/>
      <c r="DI11" s="611"/>
      <c r="DJ11" s="611"/>
      <c r="DK11" s="611"/>
      <c r="DL11" s="611"/>
      <c r="DM11" s="611"/>
      <c r="DN11" s="611"/>
      <c r="DO11" s="611"/>
      <c r="DP11" s="612"/>
      <c r="DQ11" s="619">
        <v>167025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96120</v>
      </c>
      <c r="S12" s="611"/>
      <c r="T12" s="611"/>
      <c r="U12" s="611"/>
      <c r="V12" s="611"/>
      <c r="W12" s="611"/>
      <c r="X12" s="611"/>
      <c r="Y12" s="612"/>
      <c r="Z12" s="613">
        <v>1.4</v>
      </c>
      <c r="AA12" s="613"/>
      <c r="AB12" s="613"/>
      <c r="AC12" s="613"/>
      <c r="AD12" s="614">
        <v>96120</v>
      </c>
      <c r="AE12" s="614"/>
      <c r="AF12" s="614"/>
      <c r="AG12" s="614"/>
      <c r="AH12" s="614"/>
      <c r="AI12" s="614"/>
      <c r="AJ12" s="614"/>
      <c r="AK12" s="614"/>
      <c r="AL12" s="615">
        <v>2.7</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628153</v>
      </c>
      <c r="BH12" s="611"/>
      <c r="BI12" s="611"/>
      <c r="BJ12" s="611"/>
      <c r="BK12" s="611"/>
      <c r="BL12" s="611"/>
      <c r="BM12" s="611"/>
      <c r="BN12" s="612"/>
      <c r="BO12" s="613">
        <v>54.6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252531</v>
      </c>
      <c r="CS12" s="611"/>
      <c r="CT12" s="611"/>
      <c r="CU12" s="611"/>
      <c r="CV12" s="611"/>
      <c r="CW12" s="611"/>
      <c r="CX12" s="611"/>
      <c r="CY12" s="612"/>
      <c r="CZ12" s="613">
        <v>3.9</v>
      </c>
      <c r="DA12" s="613"/>
      <c r="DB12" s="613"/>
      <c r="DC12" s="613"/>
      <c r="DD12" s="619">
        <v>114092</v>
      </c>
      <c r="DE12" s="611"/>
      <c r="DF12" s="611"/>
      <c r="DG12" s="611"/>
      <c r="DH12" s="611"/>
      <c r="DI12" s="611"/>
      <c r="DJ12" s="611"/>
      <c r="DK12" s="611"/>
      <c r="DL12" s="611"/>
      <c r="DM12" s="611"/>
      <c r="DN12" s="611"/>
      <c r="DO12" s="611"/>
      <c r="DP12" s="612"/>
      <c r="DQ12" s="619">
        <v>138117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622992</v>
      </c>
      <c r="BH13" s="611"/>
      <c r="BI13" s="611"/>
      <c r="BJ13" s="611"/>
      <c r="BK13" s="611"/>
      <c r="BL13" s="611"/>
      <c r="BM13" s="611"/>
      <c r="BN13" s="612"/>
      <c r="BO13" s="613">
        <v>54.1</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309255</v>
      </c>
      <c r="CS13" s="611"/>
      <c r="CT13" s="611"/>
      <c r="CU13" s="611"/>
      <c r="CV13" s="611"/>
      <c r="CW13" s="611"/>
      <c r="CX13" s="611"/>
      <c r="CY13" s="612"/>
      <c r="CZ13" s="613">
        <v>4.8</v>
      </c>
      <c r="DA13" s="613"/>
      <c r="DB13" s="613"/>
      <c r="DC13" s="613"/>
      <c r="DD13" s="619">
        <v>144906</v>
      </c>
      <c r="DE13" s="611"/>
      <c r="DF13" s="611"/>
      <c r="DG13" s="611"/>
      <c r="DH13" s="611"/>
      <c r="DI13" s="611"/>
      <c r="DJ13" s="611"/>
      <c r="DK13" s="611"/>
      <c r="DL13" s="611"/>
      <c r="DM13" s="611"/>
      <c r="DN13" s="611"/>
      <c r="DO13" s="611"/>
      <c r="DP13" s="612"/>
      <c r="DQ13" s="619">
        <v>209065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731</v>
      </c>
      <c r="S14" s="611"/>
      <c r="T14" s="611"/>
      <c r="U14" s="611"/>
      <c r="V14" s="611"/>
      <c r="W14" s="611"/>
      <c r="X14" s="611"/>
      <c r="Y14" s="612"/>
      <c r="Z14" s="613">
        <v>0</v>
      </c>
      <c r="AA14" s="613"/>
      <c r="AB14" s="613"/>
      <c r="AC14" s="613"/>
      <c r="AD14" s="614">
        <v>731</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39148</v>
      </c>
      <c r="BH14" s="611"/>
      <c r="BI14" s="611"/>
      <c r="BJ14" s="611"/>
      <c r="BK14" s="611"/>
      <c r="BL14" s="611"/>
      <c r="BM14" s="611"/>
      <c r="BN14" s="612"/>
      <c r="BO14" s="613">
        <v>3.4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271804</v>
      </c>
      <c r="CS14" s="611"/>
      <c r="CT14" s="611"/>
      <c r="CU14" s="611"/>
      <c r="CV14" s="611"/>
      <c r="CW14" s="611"/>
      <c r="CX14" s="611"/>
      <c r="CY14" s="612"/>
      <c r="CZ14" s="613">
        <v>4.2</v>
      </c>
      <c r="DA14" s="613"/>
      <c r="DB14" s="613"/>
      <c r="DC14" s="613"/>
      <c r="DD14" s="619">
        <v>9276</v>
      </c>
      <c r="DE14" s="611"/>
      <c r="DF14" s="611"/>
      <c r="DG14" s="611"/>
      <c r="DH14" s="611"/>
      <c r="DI14" s="611"/>
      <c r="DJ14" s="611"/>
      <c r="DK14" s="611"/>
      <c r="DL14" s="611"/>
      <c r="DM14" s="611"/>
      <c r="DN14" s="611"/>
      <c r="DO14" s="611"/>
      <c r="DP14" s="612"/>
      <c r="DQ14" s="619">
        <v>261171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89519</v>
      </c>
      <c r="BH15" s="611"/>
      <c r="BI15" s="611"/>
      <c r="BJ15" s="611"/>
      <c r="BK15" s="611"/>
      <c r="BL15" s="611"/>
      <c r="BM15" s="611"/>
      <c r="BN15" s="612"/>
      <c r="BO15" s="613">
        <v>7.8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509401</v>
      </c>
      <c r="CS15" s="611"/>
      <c r="CT15" s="611"/>
      <c r="CU15" s="611"/>
      <c r="CV15" s="611"/>
      <c r="CW15" s="611"/>
      <c r="CX15" s="611"/>
      <c r="CY15" s="612"/>
      <c r="CZ15" s="613">
        <v>8</v>
      </c>
      <c r="DA15" s="613"/>
      <c r="DB15" s="613"/>
      <c r="DC15" s="613"/>
      <c r="DD15" s="619">
        <v>64678</v>
      </c>
      <c r="DE15" s="611"/>
      <c r="DF15" s="611"/>
      <c r="DG15" s="611"/>
      <c r="DH15" s="611"/>
      <c r="DI15" s="611"/>
      <c r="DJ15" s="611"/>
      <c r="DK15" s="611"/>
      <c r="DL15" s="611"/>
      <c r="DM15" s="611"/>
      <c r="DN15" s="611"/>
      <c r="DO15" s="611"/>
      <c r="DP15" s="612"/>
      <c r="DQ15" s="619">
        <v>415594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10401</v>
      </c>
      <c r="S16" s="611"/>
      <c r="T16" s="611"/>
      <c r="U16" s="611"/>
      <c r="V16" s="611"/>
      <c r="W16" s="611"/>
      <c r="X16" s="611"/>
      <c r="Y16" s="612"/>
      <c r="Z16" s="613">
        <v>0.2</v>
      </c>
      <c r="AA16" s="613"/>
      <c r="AB16" s="613"/>
      <c r="AC16" s="613"/>
      <c r="AD16" s="614">
        <v>10401</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2377</v>
      </c>
      <c r="BH16" s="611"/>
      <c r="BI16" s="611"/>
      <c r="BJ16" s="611"/>
      <c r="BK16" s="611"/>
      <c r="BL16" s="611"/>
      <c r="BM16" s="611"/>
      <c r="BN16" s="612"/>
      <c r="BO16" s="613">
        <v>0.2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357730</v>
      </c>
      <c r="CS16" s="611"/>
      <c r="CT16" s="611"/>
      <c r="CU16" s="611"/>
      <c r="CV16" s="611"/>
      <c r="CW16" s="611"/>
      <c r="CX16" s="611"/>
      <c r="CY16" s="612"/>
      <c r="CZ16" s="613">
        <v>5.6</v>
      </c>
      <c r="DA16" s="613"/>
      <c r="DB16" s="613"/>
      <c r="DC16" s="613"/>
      <c r="DD16" s="619" t="s">
        <v>122</v>
      </c>
      <c r="DE16" s="611"/>
      <c r="DF16" s="611"/>
      <c r="DG16" s="611"/>
      <c r="DH16" s="611"/>
      <c r="DI16" s="611"/>
      <c r="DJ16" s="611"/>
      <c r="DK16" s="611"/>
      <c r="DL16" s="611"/>
      <c r="DM16" s="611"/>
      <c r="DN16" s="611"/>
      <c r="DO16" s="611"/>
      <c r="DP16" s="612"/>
      <c r="DQ16" s="619">
        <v>86816</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24449</v>
      </c>
      <c r="S17" s="611"/>
      <c r="T17" s="611"/>
      <c r="U17" s="611"/>
      <c r="V17" s="611"/>
      <c r="W17" s="611"/>
      <c r="X17" s="611"/>
      <c r="Y17" s="612"/>
      <c r="Z17" s="613">
        <v>0.4</v>
      </c>
      <c r="AA17" s="613"/>
      <c r="AB17" s="613"/>
      <c r="AC17" s="613"/>
      <c r="AD17" s="614">
        <v>24449</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468996</v>
      </c>
      <c r="CS17" s="611"/>
      <c r="CT17" s="611"/>
      <c r="CU17" s="611"/>
      <c r="CV17" s="611"/>
      <c r="CW17" s="611"/>
      <c r="CX17" s="611"/>
      <c r="CY17" s="612"/>
      <c r="CZ17" s="613">
        <v>7.3</v>
      </c>
      <c r="DA17" s="613"/>
      <c r="DB17" s="613"/>
      <c r="DC17" s="613"/>
      <c r="DD17" s="619" t="s">
        <v>122</v>
      </c>
      <c r="DE17" s="611"/>
      <c r="DF17" s="611"/>
      <c r="DG17" s="611"/>
      <c r="DH17" s="611"/>
      <c r="DI17" s="611"/>
      <c r="DJ17" s="611"/>
      <c r="DK17" s="611"/>
      <c r="DL17" s="611"/>
      <c r="DM17" s="611"/>
      <c r="DN17" s="611"/>
      <c r="DO17" s="611"/>
      <c r="DP17" s="612"/>
      <c r="DQ17" s="619">
        <v>465983</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3504</v>
      </c>
      <c r="S18" s="611"/>
      <c r="T18" s="611"/>
      <c r="U18" s="611"/>
      <c r="V18" s="611"/>
      <c r="W18" s="611"/>
      <c r="X18" s="611"/>
      <c r="Y18" s="612"/>
      <c r="Z18" s="613">
        <v>0.1</v>
      </c>
      <c r="AA18" s="613"/>
      <c r="AB18" s="613"/>
      <c r="AC18" s="613"/>
      <c r="AD18" s="614">
        <v>3504</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3504</v>
      </c>
      <c r="S19" s="611"/>
      <c r="T19" s="611"/>
      <c r="U19" s="611"/>
      <c r="V19" s="611"/>
      <c r="W19" s="611"/>
      <c r="X19" s="611"/>
      <c r="Y19" s="612"/>
      <c r="Z19" s="613">
        <v>0.1</v>
      </c>
      <c r="AA19" s="613"/>
      <c r="AB19" s="613"/>
      <c r="AC19" s="613"/>
      <c r="AD19" s="614">
        <v>3504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5347</v>
      </c>
      <c r="BH19" s="611"/>
      <c r="BI19" s="611"/>
      <c r="BJ19" s="611"/>
      <c r="BK19" s="611"/>
      <c r="BL19" s="611"/>
      <c r="BM19" s="611"/>
      <c r="BN19" s="612"/>
      <c r="BO19" s="613">
        <v>0.5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5347</v>
      </c>
      <c r="BH20" s="611"/>
      <c r="BI20" s="611"/>
      <c r="BJ20" s="611"/>
      <c r="BK20" s="611"/>
      <c r="BL20" s="611"/>
      <c r="BM20" s="611"/>
      <c r="BN20" s="612"/>
      <c r="BO20" s="613">
        <v>0.5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6401070</v>
      </c>
      <c r="CS20" s="611"/>
      <c r="CT20" s="611"/>
      <c r="CU20" s="611"/>
      <c r="CV20" s="611"/>
      <c r="CW20" s="611"/>
      <c r="CX20" s="611"/>
      <c r="CY20" s="612"/>
      <c r="CZ20" s="613">
        <v>100</v>
      </c>
      <c r="DA20" s="613"/>
      <c r="DB20" s="613"/>
      <c r="DC20" s="613"/>
      <c r="DD20" s="619">
        <v>525572</v>
      </c>
      <c r="DE20" s="611"/>
      <c r="DF20" s="611"/>
      <c r="DG20" s="611"/>
      <c r="DH20" s="611"/>
      <c r="DI20" s="611"/>
      <c r="DJ20" s="611"/>
      <c r="DK20" s="611"/>
      <c r="DL20" s="611"/>
      <c r="DM20" s="611"/>
      <c r="DN20" s="611"/>
      <c r="DO20" s="611"/>
      <c r="DP20" s="612"/>
      <c r="DQ20" s="619">
        <v>4201242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2165350</v>
      </c>
      <c r="S21" s="611"/>
      <c r="T21" s="611"/>
      <c r="U21" s="611"/>
      <c r="V21" s="611"/>
      <c r="W21" s="611"/>
      <c r="X21" s="611"/>
      <c r="Y21" s="612"/>
      <c r="Z21" s="613">
        <v>32.200000000000003</v>
      </c>
      <c r="AA21" s="613"/>
      <c r="AB21" s="613"/>
      <c r="AC21" s="613"/>
      <c r="AD21" s="614">
        <v>1913446</v>
      </c>
      <c r="AE21" s="614"/>
      <c r="AF21" s="614"/>
      <c r="AG21" s="614"/>
      <c r="AH21" s="614"/>
      <c r="AI21" s="614"/>
      <c r="AJ21" s="614"/>
      <c r="AK21" s="614"/>
      <c r="AL21" s="615">
        <v>54.1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5347</v>
      </c>
      <c r="BH21" s="611"/>
      <c r="BI21" s="611"/>
      <c r="BJ21" s="611"/>
      <c r="BK21" s="611"/>
      <c r="BL21" s="611"/>
      <c r="BM21" s="611"/>
      <c r="BN21" s="612"/>
      <c r="BO21" s="613">
        <v>0.5</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1913446</v>
      </c>
      <c r="S22" s="611"/>
      <c r="T22" s="611"/>
      <c r="U22" s="611"/>
      <c r="V22" s="611"/>
      <c r="W22" s="611"/>
      <c r="X22" s="611"/>
      <c r="Y22" s="612"/>
      <c r="Z22" s="613">
        <v>28.4</v>
      </c>
      <c r="AA22" s="613"/>
      <c r="AB22" s="613"/>
      <c r="AC22" s="613"/>
      <c r="AD22" s="614">
        <v>1913446</v>
      </c>
      <c r="AE22" s="614"/>
      <c r="AF22" s="614"/>
      <c r="AG22" s="614"/>
      <c r="AH22" s="614"/>
      <c r="AI22" s="614"/>
      <c r="AJ22" s="614"/>
      <c r="AK22" s="614"/>
      <c r="AL22" s="615">
        <v>54.1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251897</v>
      </c>
      <c r="S23" s="611"/>
      <c r="T23" s="611"/>
      <c r="U23" s="611"/>
      <c r="V23" s="611"/>
      <c r="W23" s="611"/>
      <c r="X23" s="611"/>
      <c r="Y23" s="612"/>
      <c r="Z23" s="613">
        <v>3.7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7</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2414970</v>
      </c>
      <c r="CS24" s="600"/>
      <c r="CT24" s="600"/>
      <c r="CU24" s="600"/>
      <c r="CV24" s="600"/>
      <c r="CW24" s="600"/>
      <c r="CX24" s="600"/>
      <c r="CY24" s="601"/>
      <c r="CZ24" s="604">
        <v>37.700000000000003</v>
      </c>
      <c r="DA24" s="605"/>
      <c r="DB24" s="605"/>
      <c r="DC24" s="621"/>
      <c r="DD24" s="645">
        <v>2006223</v>
      </c>
      <c r="DE24" s="600"/>
      <c r="DF24" s="600"/>
      <c r="DG24" s="600"/>
      <c r="DH24" s="600"/>
      <c r="DI24" s="600"/>
      <c r="DJ24" s="600"/>
      <c r="DK24" s="601"/>
      <c r="DL24" s="645">
        <v>1867580</v>
      </c>
      <c r="DM24" s="600"/>
      <c r="DN24" s="600"/>
      <c r="DO24" s="600"/>
      <c r="DP24" s="600"/>
      <c r="DQ24" s="600"/>
      <c r="DR24" s="600"/>
      <c r="DS24" s="600"/>
      <c r="DT24" s="600"/>
      <c r="DU24" s="600"/>
      <c r="DV24" s="601"/>
      <c r="DW24" s="604">
        <v>52.4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3769313</v>
      </c>
      <c r="S25" s="611"/>
      <c r="T25" s="611"/>
      <c r="U25" s="611"/>
      <c r="V25" s="611"/>
      <c r="W25" s="611"/>
      <c r="X25" s="611"/>
      <c r="Y25" s="612"/>
      <c r="Z25" s="613">
        <v>56</v>
      </c>
      <c r="AA25" s="613"/>
      <c r="AB25" s="613"/>
      <c r="AC25" s="613"/>
      <c r="AD25" s="614">
        <v>3517409</v>
      </c>
      <c r="AE25" s="614"/>
      <c r="AF25" s="614"/>
      <c r="AG25" s="614"/>
      <c r="AH25" s="614"/>
      <c r="AI25" s="614"/>
      <c r="AJ25" s="614"/>
      <c r="AK25" s="614"/>
      <c r="AL25" s="615">
        <v>99.4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1351188</v>
      </c>
      <c r="CS25" s="642"/>
      <c r="CT25" s="642"/>
      <c r="CU25" s="642"/>
      <c r="CV25" s="642"/>
      <c r="CW25" s="642"/>
      <c r="CX25" s="642"/>
      <c r="CY25" s="643"/>
      <c r="CZ25" s="615">
        <v>21.1</v>
      </c>
      <c r="DA25" s="640"/>
      <c r="DB25" s="640"/>
      <c r="DC25" s="644"/>
      <c r="DD25" s="619">
        <v>1286718</v>
      </c>
      <c r="DE25" s="642"/>
      <c r="DF25" s="642"/>
      <c r="DG25" s="642"/>
      <c r="DH25" s="642"/>
      <c r="DI25" s="642"/>
      <c r="DJ25" s="642"/>
      <c r="DK25" s="643"/>
      <c r="DL25" s="619">
        <v>1239644</v>
      </c>
      <c r="DM25" s="642"/>
      <c r="DN25" s="642"/>
      <c r="DO25" s="642"/>
      <c r="DP25" s="642"/>
      <c r="DQ25" s="642"/>
      <c r="DR25" s="642"/>
      <c r="DS25" s="642"/>
      <c r="DT25" s="642"/>
      <c r="DU25" s="642"/>
      <c r="DV25" s="643"/>
      <c r="DW25" s="615">
        <v>34.799999999999997</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1348</v>
      </c>
      <c r="S26" s="611"/>
      <c r="T26" s="611"/>
      <c r="U26" s="611"/>
      <c r="V26" s="611"/>
      <c r="W26" s="611"/>
      <c r="X26" s="611"/>
      <c r="Y26" s="612"/>
      <c r="Z26" s="613">
        <v>0</v>
      </c>
      <c r="AA26" s="613"/>
      <c r="AB26" s="613"/>
      <c r="AC26" s="613"/>
      <c r="AD26" s="614">
        <v>1348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770436</v>
      </c>
      <c r="CS26" s="611"/>
      <c r="CT26" s="611"/>
      <c r="CU26" s="611"/>
      <c r="CV26" s="611"/>
      <c r="CW26" s="611"/>
      <c r="CX26" s="611"/>
      <c r="CY26" s="612"/>
      <c r="CZ26" s="615">
        <v>12</v>
      </c>
      <c r="DA26" s="640"/>
      <c r="DB26" s="640"/>
      <c r="DC26" s="644"/>
      <c r="DD26" s="619">
        <v>722963</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51982</v>
      </c>
      <c r="S27" s="611"/>
      <c r="T27" s="611"/>
      <c r="U27" s="611"/>
      <c r="V27" s="611"/>
      <c r="W27" s="611"/>
      <c r="X27" s="611"/>
      <c r="Y27" s="612"/>
      <c r="Z27" s="613">
        <v>0.8</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1150494</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594786</v>
      </c>
      <c r="CS27" s="642"/>
      <c r="CT27" s="642"/>
      <c r="CU27" s="642"/>
      <c r="CV27" s="642"/>
      <c r="CW27" s="642"/>
      <c r="CX27" s="642"/>
      <c r="CY27" s="643"/>
      <c r="CZ27" s="615">
        <v>9.3000000000000007</v>
      </c>
      <c r="DA27" s="640"/>
      <c r="DB27" s="640"/>
      <c r="DC27" s="644"/>
      <c r="DD27" s="619">
        <v>253522</v>
      </c>
      <c r="DE27" s="642"/>
      <c r="DF27" s="642"/>
      <c r="DG27" s="642"/>
      <c r="DH27" s="642"/>
      <c r="DI27" s="642"/>
      <c r="DJ27" s="642"/>
      <c r="DK27" s="643"/>
      <c r="DL27" s="619">
        <v>161953</v>
      </c>
      <c r="DM27" s="642"/>
      <c r="DN27" s="642"/>
      <c r="DO27" s="642"/>
      <c r="DP27" s="642"/>
      <c r="DQ27" s="642"/>
      <c r="DR27" s="642"/>
      <c r="DS27" s="642"/>
      <c r="DT27" s="642"/>
      <c r="DU27" s="642"/>
      <c r="DV27" s="643"/>
      <c r="DW27" s="615">
        <v>4.5</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64648</v>
      </c>
      <c r="S28" s="611"/>
      <c r="T28" s="611"/>
      <c r="U28" s="611"/>
      <c r="V28" s="611"/>
      <c r="W28" s="611"/>
      <c r="X28" s="611"/>
      <c r="Y28" s="612"/>
      <c r="Z28" s="613">
        <v>1</v>
      </c>
      <c r="AA28" s="613"/>
      <c r="AB28" s="613"/>
      <c r="AC28" s="613"/>
      <c r="AD28" s="614">
        <v>8077</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468996</v>
      </c>
      <c r="CS28" s="611"/>
      <c r="CT28" s="611"/>
      <c r="CU28" s="611"/>
      <c r="CV28" s="611"/>
      <c r="CW28" s="611"/>
      <c r="CX28" s="611"/>
      <c r="CY28" s="612"/>
      <c r="CZ28" s="615">
        <v>7.3</v>
      </c>
      <c r="DA28" s="640"/>
      <c r="DB28" s="640"/>
      <c r="DC28" s="644"/>
      <c r="DD28" s="619">
        <v>465983</v>
      </c>
      <c r="DE28" s="611"/>
      <c r="DF28" s="611"/>
      <c r="DG28" s="611"/>
      <c r="DH28" s="611"/>
      <c r="DI28" s="611"/>
      <c r="DJ28" s="611"/>
      <c r="DK28" s="612"/>
      <c r="DL28" s="619">
        <v>465983</v>
      </c>
      <c r="DM28" s="611"/>
      <c r="DN28" s="611"/>
      <c r="DO28" s="611"/>
      <c r="DP28" s="611"/>
      <c r="DQ28" s="611"/>
      <c r="DR28" s="611"/>
      <c r="DS28" s="611"/>
      <c r="DT28" s="611"/>
      <c r="DU28" s="611"/>
      <c r="DV28" s="612"/>
      <c r="DW28" s="615">
        <v>13.1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37524</v>
      </c>
      <c r="S29" s="611"/>
      <c r="T29" s="611"/>
      <c r="U29" s="611"/>
      <c r="V29" s="611"/>
      <c r="W29" s="611"/>
      <c r="X29" s="611"/>
      <c r="Y29" s="612"/>
      <c r="Z29" s="613">
        <v>0.6</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468996</v>
      </c>
      <c r="CS29" s="642"/>
      <c r="CT29" s="642"/>
      <c r="CU29" s="642"/>
      <c r="CV29" s="642"/>
      <c r="CW29" s="642"/>
      <c r="CX29" s="642"/>
      <c r="CY29" s="643"/>
      <c r="CZ29" s="615">
        <v>7.3</v>
      </c>
      <c r="DA29" s="640"/>
      <c r="DB29" s="640"/>
      <c r="DC29" s="644"/>
      <c r="DD29" s="619">
        <v>465983</v>
      </c>
      <c r="DE29" s="642"/>
      <c r="DF29" s="642"/>
      <c r="DG29" s="642"/>
      <c r="DH29" s="642"/>
      <c r="DI29" s="642"/>
      <c r="DJ29" s="642"/>
      <c r="DK29" s="643"/>
      <c r="DL29" s="619">
        <v>465983</v>
      </c>
      <c r="DM29" s="642"/>
      <c r="DN29" s="642"/>
      <c r="DO29" s="642"/>
      <c r="DP29" s="642"/>
      <c r="DQ29" s="642"/>
      <c r="DR29" s="642"/>
      <c r="DS29" s="642"/>
      <c r="DT29" s="642"/>
      <c r="DU29" s="642"/>
      <c r="DV29" s="643"/>
      <c r="DW29" s="615">
        <v>13.1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542823</v>
      </c>
      <c r="S30" s="611"/>
      <c r="T30" s="611"/>
      <c r="U30" s="611"/>
      <c r="V30" s="611"/>
      <c r="W30" s="611"/>
      <c r="X30" s="611"/>
      <c r="Y30" s="612"/>
      <c r="Z30" s="613">
        <v>8.1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454382</v>
      </c>
      <c r="CS30" s="611"/>
      <c r="CT30" s="611"/>
      <c r="CU30" s="611"/>
      <c r="CV30" s="611"/>
      <c r="CW30" s="611"/>
      <c r="CX30" s="611"/>
      <c r="CY30" s="612"/>
      <c r="CZ30" s="615">
        <v>7.1</v>
      </c>
      <c r="DA30" s="640"/>
      <c r="DB30" s="640"/>
      <c r="DC30" s="644"/>
      <c r="DD30" s="619">
        <v>451504</v>
      </c>
      <c r="DE30" s="611"/>
      <c r="DF30" s="611"/>
      <c r="DG30" s="611"/>
      <c r="DH30" s="611"/>
      <c r="DI30" s="611"/>
      <c r="DJ30" s="611"/>
      <c r="DK30" s="612"/>
      <c r="DL30" s="619">
        <v>451504</v>
      </c>
      <c r="DM30" s="611"/>
      <c r="DN30" s="611"/>
      <c r="DO30" s="611"/>
      <c r="DP30" s="611"/>
      <c r="DQ30" s="611"/>
      <c r="DR30" s="611"/>
      <c r="DS30" s="611"/>
      <c r="DT30" s="611"/>
      <c r="DU30" s="611"/>
      <c r="DV30" s="612"/>
      <c r="DW30" s="615">
        <v>12.7</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v>
      </c>
      <c r="BH31" s="654"/>
      <c r="BI31" s="654"/>
      <c r="BJ31" s="654"/>
      <c r="BK31" s="654"/>
      <c r="BL31" s="654"/>
      <c r="BM31" s="605">
        <v>94.9</v>
      </c>
      <c r="BN31" s="654"/>
      <c r="BO31" s="654"/>
      <c r="BP31" s="654"/>
      <c r="BQ31" s="655"/>
      <c r="BR31" s="666">
        <v>98.8</v>
      </c>
      <c r="BS31" s="654"/>
      <c r="BT31" s="654"/>
      <c r="BU31" s="654"/>
      <c r="BV31" s="654"/>
      <c r="BW31" s="654"/>
      <c r="BX31" s="605">
        <v>94.7</v>
      </c>
      <c r="BY31" s="654"/>
      <c r="BZ31" s="654"/>
      <c r="CA31" s="654"/>
      <c r="CB31" s="655"/>
      <c r="CD31" s="648"/>
      <c r="CE31" s="649"/>
      <c r="CF31" s="607" t="s">
        <v>300</v>
      </c>
      <c r="CG31" s="608"/>
      <c r="CH31" s="608"/>
      <c r="CI31" s="608"/>
      <c r="CJ31" s="608"/>
      <c r="CK31" s="608"/>
      <c r="CL31" s="608"/>
      <c r="CM31" s="608"/>
      <c r="CN31" s="608"/>
      <c r="CO31" s="608"/>
      <c r="CP31" s="608"/>
      <c r="CQ31" s="609"/>
      <c r="CR31" s="610">
        <v>14614</v>
      </c>
      <c r="CS31" s="642"/>
      <c r="CT31" s="642"/>
      <c r="CU31" s="642"/>
      <c r="CV31" s="642"/>
      <c r="CW31" s="642"/>
      <c r="CX31" s="642"/>
      <c r="CY31" s="643"/>
      <c r="CZ31" s="615">
        <v>0.2</v>
      </c>
      <c r="DA31" s="640"/>
      <c r="DB31" s="640"/>
      <c r="DC31" s="644"/>
      <c r="DD31" s="619">
        <v>14479</v>
      </c>
      <c r="DE31" s="642"/>
      <c r="DF31" s="642"/>
      <c r="DG31" s="642"/>
      <c r="DH31" s="642"/>
      <c r="DI31" s="642"/>
      <c r="DJ31" s="642"/>
      <c r="DK31" s="643"/>
      <c r="DL31" s="619">
        <v>14479</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342216</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99.6</v>
      </c>
      <c r="BH32" s="642"/>
      <c r="BI32" s="642"/>
      <c r="BJ32" s="642"/>
      <c r="BK32" s="642"/>
      <c r="BL32" s="642"/>
      <c r="BM32" s="616">
        <v>98.8</v>
      </c>
      <c r="BN32" s="642"/>
      <c r="BO32" s="642"/>
      <c r="BP32" s="642"/>
      <c r="BQ32" s="665"/>
      <c r="BR32" s="667">
        <v>99.6</v>
      </c>
      <c r="BS32" s="642"/>
      <c r="BT32" s="642"/>
      <c r="BU32" s="642"/>
      <c r="BV32" s="642"/>
      <c r="BW32" s="642"/>
      <c r="BX32" s="616">
        <v>98.2</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53546</v>
      </c>
      <c r="S33" s="611"/>
      <c r="T33" s="611"/>
      <c r="U33" s="611"/>
      <c r="V33" s="611"/>
      <c r="W33" s="611"/>
      <c r="X33" s="611"/>
      <c r="Y33" s="612"/>
      <c r="Z33" s="613">
        <v>0.8</v>
      </c>
      <c r="AA33" s="613"/>
      <c r="AB33" s="613"/>
      <c r="AC33" s="613"/>
      <c r="AD33" s="614">
        <v>12465</v>
      </c>
      <c r="AE33" s="614"/>
      <c r="AF33" s="614"/>
      <c r="AG33" s="614"/>
      <c r="AH33" s="614"/>
      <c r="AI33" s="614"/>
      <c r="AJ33" s="614"/>
      <c r="AK33" s="614"/>
      <c r="AL33" s="615">
        <v>0.4</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98.4</v>
      </c>
      <c r="BH33" s="669"/>
      <c r="BI33" s="669"/>
      <c r="BJ33" s="669"/>
      <c r="BK33" s="669"/>
      <c r="BL33" s="669"/>
      <c r="BM33" s="670">
        <v>91.7</v>
      </c>
      <c r="BN33" s="669"/>
      <c r="BO33" s="669"/>
      <c r="BP33" s="669"/>
      <c r="BQ33" s="671"/>
      <c r="BR33" s="668">
        <v>98.1</v>
      </c>
      <c r="BS33" s="669"/>
      <c r="BT33" s="669"/>
      <c r="BU33" s="669"/>
      <c r="BV33" s="669"/>
      <c r="BW33" s="669"/>
      <c r="BX33" s="670">
        <v>91.7</v>
      </c>
      <c r="BY33" s="669"/>
      <c r="BZ33" s="669"/>
      <c r="CA33" s="669"/>
      <c r="CB33" s="671"/>
      <c r="CD33" s="607" t="s">
        <v>307</v>
      </c>
      <c r="CE33" s="608"/>
      <c r="CF33" s="608"/>
      <c r="CG33" s="608"/>
      <c r="CH33" s="608"/>
      <c r="CI33" s="608"/>
      <c r="CJ33" s="608"/>
      <c r="CK33" s="608"/>
      <c r="CL33" s="608"/>
      <c r="CM33" s="608"/>
      <c r="CN33" s="608"/>
      <c r="CO33" s="608"/>
      <c r="CP33" s="608"/>
      <c r="CQ33" s="609"/>
      <c r="CR33" s="610">
        <v>3102798</v>
      </c>
      <c r="CS33" s="642"/>
      <c r="CT33" s="642"/>
      <c r="CU33" s="642"/>
      <c r="CV33" s="642"/>
      <c r="CW33" s="642"/>
      <c r="CX33" s="642"/>
      <c r="CY33" s="643"/>
      <c r="CZ33" s="615">
        <v>48.5</v>
      </c>
      <c r="DA33" s="640"/>
      <c r="DB33" s="640"/>
      <c r="DC33" s="644"/>
      <c r="DD33" s="619">
        <v>1951818</v>
      </c>
      <c r="DE33" s="642"/>
      <c r="DF33" s="642"/>
      <c r="DG33" s="642"/>
      <c r="DH33" s="642"/>
      <c r="DI33" s="642"/>
      <c r="DJ33" s="642"/>
      <c r="DK33" s="643"/>
      <c r="DL33" s="619">
        <v>1396517</v>
      </c>
      <c r="DM33" s="642"/>
      <c r="DN33" s="642"/>
      <c r="DO33" s="642"/>
      <c r="DP33" s="642"/>
      <c r="DQ33" s="642"/>
      <c r="DR33" s="642"/>
      <c r="DS33" s="642"/>
      <c r="DT33" s="642"/>
      <c r="DU33" s="642"/>
      <c r="DV33" s="643"/>
      <c r="DW33" s="615">
        <v>39.200000000000003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171011</v>
      </c>
      <c r="S34" s="611"/>
      <c r="T34" s="611"/>
      <c r="U34" s="611"/>
      <c r="V34" s="611"/>
      <c r="W34" s="611"/>
      <c r="X34" s="611"/>
      <c r="Y34" s="612"/>
      <c r="Z34" s="613">
        <v>2.5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779846</v>
      </c>
      <c r="CS34" s="611"/>
      <c r="CT34" s="611"/>
      <c r="CU34" s="611"/>
      <c r="CV34" s="611"/>
      <c r="CW34" s="611"/>
      <c r="CX34" s="611"/>
      <c r="CY34" s="612"/>
      <c r="CZ34" s="615">
        <v>12.2</v>
      </c>
      <c r="DA34" s="640"/>
      <c r="DB34" s="640"/>
      <c r="DC34" s="644"/>
      <c r="DD34" s="619">
        <v>552817</v>
      </c>
      <c r="DE34" s="611"/>
      <c r="DF34" s="611"/>
      <c r="DG34" s="611"/>
      <c r="DH34" s="611"/>
      <c r="DI34" s="611"/>
      <c r="DJ34" s="611"/>
      <c r="DK34" s="612"/>
      <c r="DL34" s="619">
        <v>414003</v>
      </c>
      <c r="DM34" s="611"/>
      <c r="DN34" s="611"/>
      <c r="DO34" s="611"/>
      <c r="DP34" s="611"/>
      <c r="DQ34" s="611"/>
      <c r="DR34" s="611"/>
      <c r="DS34" s="611"/>
      <c r="DT34" s="611"/>
      <c r="DU34" s="611"/>
      <c r="DV34" s="612"/>
      <c r="DW34" s="615">
        <v>11.6</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139052</v>
      </c>
      <c r="S35" s="611"/>
      <c r="T35" s="611"/>
      <c r="U35" s="611"/>
      <c r="V35" s="611"/>
      <c r="W35" s="611"/>
      <c r="X35" s="611"/>
      <c r="Y35" s="612"/>
      <c r="Z35" s="613">
        <v>2.1</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92297</v>
      </c>
      <c r="CS35" s="642"/>
      <c r="CT35" s="642"/>
      <c r="CU35" s="642"/>
      <c r="CV35" s="642"/>
      <c r="CW35" s="642"/>
      <c r="CX35" s="642"/>
      <c r="CY35" s="643"/>
      <c r="CZ35" s="615">
        <v>1.4</v>
      </c>
      <c r="DA35" s="640"/>
      <c r="DB35" s="640"/>
      <c r="DC35" s="644"/>
      <c r="DD35" s="619">
        <v>90035</v>
      </c>
      <c r="DE35" s="642"/>
      <c r="DF35" s="642"/>
      <c r="DG35" s="642"/>
      <c r="DH35" s="642"/>
      <c r="DI35" s="642"/>
      <c r="DJ35" s="642"/>
      <c r="DK35" s="643"/>
      <c r="DL35" s="619">
        <v>21535</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600140</v>
      </c>
      <c r="S36" s="611"/>
      <c r="T36" s="611"/>
      <c r="U36" s="611"/>
      <c r="V36" s="611"/>
      <c r="W36" s="611"/>
      <c r="X36" s="611"/>
      <c r="Y36" s="612"/>
      <c r="Z36" s="613">
        <v>8.9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656334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14285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1509116</v>
      </c>
      <c r="CS36" s="611"/>
      <c r="CT36" s="611"/>
      <c r="CU36" s="611"/>
      <c r="CV36" s="611"/>
      <c r="CW36" s="611"/>
      <c r="CX36" s="611"/>
      <c r="CY36" s="612"/>
      <c r="CZ36" s="615">
        <v>23.6</v>
      </c>
      <c r="DA36" s="640"/>
      <c r="DB36" s="640"/>
      <c r="DC36" s="644"/>
      <c r="DD36" s="619">
        <v>837913</v>
      </c>
      <c r="DE36" s="611"/>
      <c r="DF36" s="611"/>
      <c r="DG36" s="611"/>
      <c r="DH36" s="611"/>
      <c r="DI36" s="611"/>
      <c r="DJ36" s="611"/>
      <c r="DK36" s="612"/>
      <c r="DL36" s="619">
        <v>595427</v>
      </c>
      <c r="DM36" s="611"/>
      <c r="DN36" s="611"/>
      <c r="DO36" s="611"/>
      <c r="DP36" s="611"/>
      <c r="DQ36" s="611"/>
      <c r="DR36" s="611"/>
      <c r="DS36" s="611"/>
      <c r="DT36" s="611"/>
      <c r="DU36" s="611"/>
      <c r="DV36" s="612"/>
      <c r="DW36" s="615">
        <v>16.7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624710</v>
      </c>
      <c r="S37" s="611"/>
      <c r="T37" s="611"/>
      <c r="U37" s="611"/>
      <c r="V37" s="611"/>
      <c r="W37" s="611"/>
      <c r="X37" s="611"/>
      <c r="Y37" s="612"/>
      <c r="Z37" s="613">
        <v>9.3000000000000007</v>
      </c>
      <c r="AA37" s="613"/>
      <c r="AB37" s="613"/>
      <c r="AC37" s="613"/>
      <c r="AD37" s="614">
        <v>14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84923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9867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269826</v>
      </c>
      <c r="CS37" s="642"/>
      <c r="CT37" s="642"/>
      <c r="CU37" s="642"/>
      <c r="CV37" s="642"/>
      <c r="CW37" s="642"/>
      <c r="CX37" s="642"/>
      <c r="CY37" s="643"/>
      <c r="CZ37" s="615">
        <v>4.2</v>
      </c>
      <c r="DA37" s="640"/>
      <c r="DB37" s="640"/>
      <c r="DC37" s="644"/>
      <c r="DD37" s="619">
        <v>269826</v>
      </c>
      <c r="DE37" s="642"/>
      <c r="DF37" s="642"/>
      <c r="DG37" s="642"/>
      <c r="DH37" s="642"/>
      <c r="DI37" s="642"/>
      <c r="DJ37" s="642"/>
      <c r="DK37" s="643"/>
      <c r="DL37" s="619">
        <v>263190</v>
      </c>
      <c r="DM37" s="642"/>
      <c r="DN37" s="642"/>
      <c r="DO37" s="642"/>
      <c r="DP37" s="642"/>
      <c r="DQ37" s="642"/>
      <c r="DR37" s="642"/>
      <c r="DS37" s="642"/>
      <c r="DT37" s="642"/>
      <c r="DU37" s="642"/>
      <c r="DV37" s="643"/>
      <c r="DW37" s="615">
        <v>7.4</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335400</v>
      </c>
      <c r="S38" s="611"/>
      <c r="T38" s="611"/>
      <c r="U38" s="611"/>
      <c r="V38" s="611"/>
      <c r="W38" s="611"/>
      <c r="X38" s="611"/>
      <c r="Y38" s="612"/>
      <c r="Z38" s="613">
        <v>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79886</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1381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491525</v>
      </c>
      <c r="CS38" s="611"/>
      <c r="CT38" s="611"/>
      <c r="CU38" s="611"/>
      <c r="CV38" s="611"/>
      <c r="CW38" s="611"/>
      <c r="CX38" s="611"/>
      <c r="CY38" s="612"/>
      <c r="CZ38" s="615">
        <v>7.7</v>
      </c>
      <c r="DA38" s="640"/>
      <c r="DB38" s="640"/>
      <c r="DC38" s="644"/>
      <c r="DD38" s="619">
        <v>414943</v>
      </c>
      <c r="DE38" s="611"/>
      <c r="DF38" s="611"/>
      <c r="DG38" s="611"/>
      <c r="DH38" s="611"/>
      <c r="DI38" s="611"/>
      <c r="DJ38" s="611"/>
      <c r="DK38" s="612"/>
      <c r="DL38" s="619">
        <v>365552</v>
      </c>
      <c r="DM38" s="611"/>
      <c r="DN38" s="611"/>
      <c r="DO38" s="611"/>
      <c r="DP38" s="611"/>
      <c r="DQ38" s="611"/>
      <c r="DR38" s="611"/>
      <c r="DS38" s="611"/>
      <c r="DT38" s="611"/>
      <c r="DU38" s="611"/>
      <c r="DV38" s="612"/>
      <c r="DW38" s="615">
        <v>10.3</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44289</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2065</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230014</v>
      </c>
      <c r="CS39" s="642"/>
      <c r="CT39" s="642"/>
      <c r="CU39" s="642"/>
      <c r="CV39" s="642"/>
      <c r="CW39" s="642"/>
      <c r="CX39" s="642"/>
      <c r="CY39" s="643"/>
      <c r="CZ39" s="615">
        <v>3.6</v>
      </c>
      <c r="DA39" s="640"/>
      <c r="DB39" s="640"/>
      <c r="DC39" s="644"/>
      <c r="DD39" s="619">
        <v>56110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22000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100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6733713</v>
      </c>
      <c r="S41" s="683"/>
      <c r="T41" s="683"/>
      <c r="U41" s="683"/>
      <c r="V41" s="683"/>
      <c r="W41" s="683"/>
      <c r="X41" s="683"/>
      <c r="Y41" s="687"/>
      <c r="Z41" s="688">
        <v>100</v>
      </c>
      <c r="AA41" s="688"/>
      <c r="AB41" s="688"/>
      <c r="AC41" s="688"/>
      <c r="AD41" s="689">
        <v>3539313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87705</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359531</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352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883302</v>
      </c>
      <c r="CS42" s="642"/>
      <c r="CT42" s="642"/>
      <c r="CU42" s="642"/>
      <c r="CV42" s="642"/>
      <c r="CW42" s="642"/>
      <c r="CX42" s="642"/>
      <c r="CY42" s="643"/>
      <c r="CZ42" s="615">
        <v>13.8</v>
      </c>
      <c r="DA42" s="640"/>
      <c r="DB42" s="640"/>
      <c r="DC42" s="644"/>
      <c r="DD42" s="619">
        <v>243201</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25664</v>
      </c>
      <c r="CS43" s="642"/>
      <c r="CT43" s="642"/>
      <c r="CU43" s="642"/>
      <c r="CV43" s="642"/>
      <c r="CW43" s="642"/>
      <c r="CX43" s="642"/>
      <c r="CY43" s="643"/>
      <c r="CZ43" s="615">
        <v>0.4</v>
      </c>
      <c r="DA43" s="640"/>
      <c r="DB43" s="640"/>
      <c r="DC43" s="644"/>
      <c r="DD43" s="619">
        <v>25664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525572</v>
      </c>
      <c r="CS44" s="611"/>
      <c r="CT44" s="611"/>
      <c r="CU44" s="611"/>
      <c r="CV44" s="611"/>
      <c r="CW44" s="611"/>
      <c r="CX44" s="611"/>
      <c r="CY44" s="612"/>
      <c r="CZ44" s="615">
        <v>8.1999999999999993</v>
      </c>
      <c r="DA44" s="616"/>
      <c r="DB44" s="616"/>
      <c r="DC44" s="622"/>
      <c r="DD44" s="619">
        <v>156385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67151</v>
      </c>
      <c r="CS45" s="642"/>
      <c r="CT45" s="642"/>
      <c r="CU45" s="642"/>
      <c r="CV45" s="642"/>
      <c r="CW45" s="642"/>
      <c r="CX45" s="642"/>
      <c r="CY45" s="643"/>
      <c r="CZ45" s="615">
        <v>1</v>
      </c>
      <c r="DA45" s="640"/>
      <c r="DB45" s="640"/>
      <c r="DC45" s="644"/>
      <c r="DD45" s="619">
        <v>3723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458421</v>
      </c>
      <c r="CS46" s="611"/>
      <c r="CT46" s="611"/>
      <c r="CU46" s="611"/>
      <c r="CV46" s="611"/>
      <c r="CW46" s="611"/>
      <c r="CX46" s="611"/>
      <c r="CY46" s="612"/>
      <c r="CZ46" s="615">
        <v>7.2</v>
      </c>
      <c r="DA46" s="616"/>
      <c r="DB46" s="616"/>
      <c r="DC46" s="622"/>
      <c r="DD46" s="619">
        <v>152662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357730</v>
      </c>
      <c r="CS47" s="642"/>
      <c r="CT47" s="642"/>
      <c r="CU47" s="642"/>
      <c r="CV47" s="642"/>
      <c r="CW47" s="642"/>
      <c r="CX47" s="642"/>
      <c r="CY47" s="643"/>
      <c r="CZ47" s="615">
        <v>5.6</v>
      </c>
      <c r="DA47" s="640"/>
      <c r="DB47" s="640"/>
      <c r="DC47" s="644"/>
      <c r="DD47" s="619">
        <v>86816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6401070</v>
      </c>
      <c r="CS49" s="669"/>
      <c r="CT49" s="669"/>
      <c r="CU49" s="669"/>
      <c r="CV49" s="669"/>
      <c r="CW49" s="669"/>
      <c r="CX49" s="669"/>
      <c r="CY49" s="698"/>
      <c r="CZ49" s="690">
        <v>100</v>
      </c>
      <c r="DA49" s="699"/>
      <c r="DB49" s="699"/>
      <c r="DC49" s="700"/>
      <c r="DD49" s="701">
        <v>4201242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ZKgO1IXSoEwdU45qamerAIc9rN4mkV4e2eQt3HT41aUUv278jBuT/Y2Kc75YT5zprxOisGSxQq5FgpmKTjUHQ==" saltValue="HXcekMdb2CW754cJr4hO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6779</v>
      </c>
      <c r="R7" s="740"/>
      <c r="S7" s="740"/>
      <c r="T7" s="740"/>
      <c r="U7" s="740"/>
      <c r="V7" s="740">
        <v>6446</v>
      </c>
      <c r="W7" s="740"/>
      <c r="X7" s="740"/>
      <c r="Y7" s="740"/>
      <c r="Z7" s="740"/>
      <c r="AA7" s="740">
        <v>333</v>
      </c>
      <c r="AB7" s="740"/>
      <c r="AC7" s="740"/>
      <c r="AD7" s="740"/>
      <c r="AE7" s="741"/>
      <c r="AF7" s="742">
        <v>236</v>
      </c>
      <c r="AG7" s="743"/>
      <c r="AH7" s="743"/>
      <c r="AI7" s="743"/>
      <c r="AJ7" s="744"/>
      <c r="AK7" s="745">
        <v>175</v>
      </c>
      <c r="AL7" s="746"/>
      <c r="AM7" s="746"/>
      <c r="AN7" s="746"/>
      <c r="AO7" s="746"/>
      <c r="AP7" s="746">
        <v>4022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556</v>
      </c>
      <c r="BT7" s="734"/>
      <c r="BU7" s="734"/>
      <c r="BV7" s="734"/>
      <c r="BW7" s="734"/>
      <c r="BX7" s="734"/>
      <c r="BY7" s="734"/>
      <c r="BZ7" s="734"/>
      <c r="CA7" s="734"/>
      <c r="CB7" s="734"/>
      <c r="CC7" s="734"/>
      <c r="CD7" s="734"/>
      <c r="CE7" s="734"/>
      <c r="CF7" s="734"/>
      <c r="CG7" s="749"/>
      <c r="CH7" s="730">
        <v>5</v>
      </c>
      <c r="CI7" s="731"/>
      <c r="CJ7" s="731"/>
      <c r="CK7" s="731"/>
      <c r="CL7" s="732"/>
      <c r="CM7" s="730">
        <v>155</v>
      </c>
      <c r="CN7" s="731"/>
      <c r="CO7" s="731"/>
      <c r="CP7" s="731"/>
      <c r="CQ7" s="732"/>
      <c r="CR7" s="730">
        <v>35</v>
      </c>
      <c r="CS7" s="731"/>
      <c r="CT7" s="731"/>
      <c r="CU7" s="731"/>
      <c r="CV7" s="732"/>
      <c r="CW7" s="730" t="s">
        <v>485</v>
      </c>
      <c r="CX7" s="731"/>
      <c r="CY7" s="731"/>
      <c r="CZ7" s="731"/>
      <c r="DA7" s="732"/>
      <c r="DB7" s="730" t="s">
        <v>485</v>
      </c>
      <c r="DC7" s="731"/>
      <c r="DD7" s="731"/>
      <c r="DE7" s="731"/>
      <c r="DF7" s="732"/>
      <c r="DG7" s="730" t="s">
        <v>485</v>
      </c>
      <c r="DH7" s="731"/>
      <c r="DI7" s="731"/>
      <c r="DJ7" s="731"/>
      <c r="DK7" s="732"/>
      <c r="DL7" s="730" t="s">
        <v>485</v>
      </c>
      <c r="DM7" s="731"/>
      <c r="DN7" s="731"/>
      <c r="DO7" s="731"/>
      <c r="DP7" s="732"/>
      <c r="DQ7" s="730" t="s">
        <v>485</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t="s">
        <v>545</v>
      </c>
      <c r="AB8" s="771"/>
      <c r="AC8" s="771"/>
      <c r="AD8" s="771"/>
      <c r="AE8" s="772"/>
      <c r="AF8" s="773" t="s">
        <v>122</v>
      </c>
      <c r="AG8" s="774"/>
      <c r="AH8" s="774"/>
      <c r="AI8" s="774"/>
      <c r="AJ8" s="775"/>
      <c r="AK8" s="756" t="s">
        <v>545</v>
      </c>
      <c r="AL8" s="757"/>
      <c r="AM8" s="757"/>
      <c r="AN8" s="757"/>
      <c r="AO8" s="757"/>
      <c r="AP8" s="757" t="s">
        <v>545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557</v>
      </c>
      <c r="BT8" s="761"/>
      <c r="BU8" s="761"/>
      <c r="BV8" s="761"/>
      <c r="BW8" s="761"/>
      <c r="BX8" s="761"/>
      <c r="BY8" s="761"/>
      <c r="BZ8" s="761"/>
      <c r="CA8" s="761"/>
      <c r="CB8" s="761"/>
      <c r="CC8" s="761"/>
      <c r="CD8" s="761"/>
      <c r="CE8" s="761"/>
      <c r="CF8" s="761"/>
      <c r="CG8" s="762"/>
      <c r="CH8" s="763">
        <v>3</v>
      </c>
      <c r="CI8" s="764"/>
      <c r="CJ8" s="764"/>
      <c r="CK8" s="764"/>
      <c r="CL8" s="765"/>
      <c r="CM8" s="763">
        <v>38</v>
      </c>
      <c r="CN8" s="764"/>
      <c r="CO8" s="764"/>
      <c r="CP8" s="764"/>
      <c r="CQ8" s="765"/>
      <c r="CR8" s="763">
        <v>20</v>
      </c>
      <c r="CS8" s="764"/>
      <c r="CT8" s="764"/>
      <c r="CU8" s="764"/>
      <c r="CV8" s="765"/>
      <c r="CW8" s="763" t="s">
        <v>485</v>
      </c>
      <c r="CX8" s="764"/>
      <c r="CY8" s="764"/>
      <c r="CZ8" s="764"/>
      <c r="DA8" s="765"/>
      <c r="DB8" s="763" t="s">
        <v>485</v>
      </c>
      <c r="DC8" s="764"/>
      <c r="DD8" s="764"/>
      <c r="DE8" s="764"/>
      <c r="DF8" s="765"/>
      <c r="DG8" s="763" t="s">
        <v>485</v>
      </c>
      <c r="DH8" s="764"/>
      <c r="DI8" s="764"/>
      <c r="DJ8" s="764"/>
      <c r="DK8" s="765"/>
      <c r="DL8" s="763" t="s">
        <v>485</v>
      </c>
      <c r="DM8" s="764"/>
      <c r="DN8" s="764"/>
      <c r="DO8" s="764"/>
      <c r="DP8" s="765"/>
      <c r="DQ8" s="763" t="s">
        <v>485</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6779</v>
      </c>
      <c r="R23" s="780"/>
      <c r="S23" s="780"/>
      <c r="T23" s="780"/>
      <c r="U23" s="780"/>
      <c r="V23" s="780">
        <v>6446</v>
      </c>
      <c r="W23" s="780"/>
      <c r="X23" s="780"/>
      <c r="Y23" s="780"/>
      <c r="Z23" s="780"/>
      <c r="AA23" s="780">
        <v>333</v>
      </c>
      <c r="AB23" s="780"/>
      <c r="AC23" s="780"/>
      <c r="AD23" s="780"/>
      <c r="AE23" s="781"/>
      <c r="AF23" s="782">
        <v>236</v>
      </c>
      <c r="AG23" s="780"/>
      <c r="AH23" s="780"/>
      <c r="AI23" s="780"/>
      <c r="AJ23" s="783"/>
      <c r="AK23" s="784"/>
      <c r="AL23" s="785"/>
      <c r="AM23" s="785"/>
      <c r="AN23" s="785"/>
      <c r="AO23" s="785"/>
      <c r="AP23" s="780">
        <v>4022</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1088</v>
      </c>
      <c r="R28" s="810"/>
      <c r="S28" s="810"/>
      <c r="T28" s="810"/>
      <c r="U28" s="810"/>
      <c r="V28" s="810">
        <v>1074</v>
      </c>
      <c r="W28" s="810"/>
      <c r="X28" s="810"/>
      <c r="Y28" s="810"/>
      <c r="Z28" s="810"/>
      <c r="AA28" s="810">
        <v>14</v>
      </c>
      <c r="AB28" s="810"/>
      <c r="AC28" s="810"/>
      <c r="AD28" s="810"/>
      <c r="AE28" s="811"/>
      <c r="AF28" s="812">
        <v>14</v>
      </c>
      <c r="AG28" s="810"/>
      <c r="AH28" s="810"/>
      <c r="AI28" s="810"/>
      <c r="AJ28" s="813"/>
      <c r="AK28" s="814">
        <v>103</v>
      </c>
      <c r="AL28" s="815"/>
      <c r="AM28" s="815"/>
      <c r="AN28" s="815"/>
      <c r="AO28" s="815"/>
      <c r="AP28" s="815" t="s">
        <v>545</v>
      </c>
      <c r="AQ28" s="815"/>
      <c r="AR28" s="815"/>
      <c r="AS28" s="815"/>
      <c r="AT28" s="815"/>
      <c r="AU28" s="815" t="s">
        <v>545</v>
      </c>
      <c r="AV28" s="815"/>
      <c r="AW28" s="815"/>
      <c r="AX28" s="815"/>
      <c r="AY28" s="815"/>
      <c r="AZ28" s="816" t="s">
        <v>545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1204</v>
      </c>
      <c r="R29" s="771"/>
      <c r="S29" s="771"/>
      <c r="T29" s="771"/>
      <c r="U29" s="771"/>
      <c r="V29" s="771">
        <v>1126</v>
      </c>
      <c r="W29" s="771"/>
      <c r="X29" s="771"/>
      <c r="Y29" s="771"/>
      <c r="Z29" s="771"/>
      <c r="AA29" s="771">
        <v>78</v>
      </c>
      <c r="AB29" s="771"/>
      <c r="AC29" s="771"/>
      <c r="AD29" s="771"/>
      <c r="AE29" s="772"/>
      <c r="AF29" s="773">
        <v>78</v>
      </c>
      <c r="AG29" s="774"/>
      <c r="AH29" s="774"/>
      <c r="AI29" s="774"/>
      <c r="AJ29" s="775"/>
      <c r="AK29" s="821">
        <v>177</v>
      </c>
      <c r="AL29" s="817"/>
      <c r="AM29" s="817"/>
      <c r="AN29" s="817"/>
      <c r="AO29" s="817"/>
      <c r="AP29" s="817" t="s">
        <v>485</v>
      </c>
      <c r="AQ29" s="817"/>
      <c r="AR29" s="817"/>
      <c r="AS29" s="817"/>
      <c r="AT29" s="817"/>
      <c r="AU29" s="817" t="s">
        <v>485</v>
      </c>
      <c r="AV29" s="817"/>
      <c r="AW29" s="817"/>
      <c r="AX29" s="817"/>
      <c r="AY29" s="817"/>
      <c r="AZ29" s="818" t="s">
        <v>485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147</v>
      </c>
      <c r="R30" s="771"/>
      <c r="S30" s="771"/>
      <c r="T30" s="771"/>
      <c r="U30" s="771"/>
      <c r="V30" s="771">
        <v>147</v>
      </c>
      <c r="W30" s="771"/>
      <c r="X30" s="771"/>
      <c r="Y30" s="771"/>
      <c r="Z30" s="771"/>
      <c r="AA30" s="771">
        <v>0</v>
      </c>
      <c r="AB30" s="771"/>
      <c r="AC30" s="771"/>
      <c r="AD30" s="771"/>
      <c r="AE30" s="772"/>
      <c r="AF30" s="773">
        <v>0</v>
      </c>
      <c r="AG30" s="774"/>
      <c r="AH30" s="774"/>
      <c r="AI30" s="774"/>
      <c r="AJ30" s="775"/>
      <c r="AK30" s="821">
        <v>35</v>
      </c>
      <c r="AL30" s="817"/>
      <c r="AM30" s="817"/>
      <c r="AN30" s="817"/>
      <c r="AO30" s="817"/>
      <c r="AP30" s="817" t="s">
        <v>485</v>
      </c>
      <c r="AQ30" s="817"/>
      <c r="AR30" s="817"/>
      <c r="AS30" s="817"/>
      <c r="AT30" s="817"/>
      <c r="AU30" s="817" t="s">
        <v>485</v>
      </c>
      <c r="AV30" s="817"/>
      <c r="AW30" s="817"/>
      <c r="AX30" s="817"/>
      <c r="AY30" s="817"/>
      <c r="AZ30" s="818" t="s">
        <v>485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469</v>
      </c>
      <c r="R31" s="771"/>
      <c r="S31" s="771"/>
      <c r="T31" s="771"/>
      <c r="U31" s="771"/>
      <c r="V31" s="771">
        <v>474</v>
      </c>
      <c r="W31" s="771"/>
      <c r="X31" s="771"/>
      <c r="Y31" s="771"/>
      <c r="Z31" s="771"/>
      <c r="AA31" s="771">
        <v>-5</v>
      </c>
      <c r="AB31" s="771"/>
      <c r="AC31" s="771"/>
      <c r="AD31" s="771"/>
      <c r="AE31" s="772"/>
      <c r="AF31" s="773">
        <v>207</v>
      </c>
      <c r="AG31" s="774"/>
      <c r="AH31" s="774"/>
      <c r="AI31" s="774"/>
      <c r="AJ31" s="775"/>
      <c r="AK31" s="821">
        <v>85</v>
      </c>
      <c r="AL31" s="817"/>
      <c r="AM31" s="817"/>
      <c r="AN31" s="817"/>
      <c r="AO31" s="817"/>
      <c r="AP31" s="817">
        <v>2018</v>
      </c>
      <c r="AQ31" s="817"/>
      <c r="AR31" s="817"/>
      <c r="AS31" s="817"/>
      <c r="AT31" s="817"/>
      <c r="AU31" s="817">
        <v>357</v>
      </c>
      <c r="AV31" s="817"/>
      <c r="AW31" s="817"/>
      <c r="AX31" s="817"/>
      <c r="AY31" s="817"/>
      <c r="AZ31" s="818" t="s">
        <v>545</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299</v>
      </c>
      <c r="AG63" s="831"/>
      <c r="AH63" s="831"/>
      <c r="AI63" s="831"/>
      <c r="AJ63" s="832"/>
      <c r="AK63" s="833"/>
      <c r="AL63" s="828"/>
      <c r="AM63" s="828"/>
      <c r="AN63" s="828"/>
      <c r="AO63" s="828"/>
      <c r="AP63" s="831">
        <v>2018</v>
      </c>
      <c r="AQ63" s="831"/>
      <c r="AR63" s="831"/>
      <c r="AS63" s="831"/>
      <c r="AT63" s="831"/>
      <c r="AU63" s="831">
        <v>357</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549</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563</v>
      </c>
      <c r="AQ68" s="853"/>
      <c r="AR68" s="853"/>
      <c r="AS68" s="853"/>
      <c r="AT68" s="853"/>
      <c r="AU68" s="853" t="s">
        <v>563</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550</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563</v>
      </c>
      <c r="AL69" s="817"/>
      <c r="AM69" s="817"/>
      <c r="AN69" s="817"/>
      <c r="AO69" s="817"/>
      <c r="AP69" s="817" t="s">
        <v>563</v>
      </c>
      <c r="AQ69" s="817"/>
      <c r="AR69" s="817"/>
      <c r="AS69" s="817"/>
      <c r="AT69" s="817"/>
      <c r="AU69" s="817" t="s">
        <v>563</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551</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563</v>
      </c>
      <c r="AQ70" s="817"/>
      <c r="AR70" s="817"/>
      <c r="AS70" s="817"/>
      <c r="AT70" s="817"/>
      <c r="AU70" s="817" t="s">
        <v>563</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552</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563</v>
      </c>
      <c r="AL71" s="817"/>
      <c r="AM71" s="817"/>
      <c r="AN71" s="817"/>
      <c r="AO71" s="817"/>
      <c r="AP71" s="817" t="s">
        <v>563</v>
      </c>
      <c r="AQ71" s="817"/>
      <c r="AR71" s="817"/>
      <c r="AS71" s="817"/>
      <c r="AT71" s="817"/>
      <c r="AU71" s="817" t="s">
        <v>563</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553</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563</v>
      </c>
      <c r="AQ72" s="817"/>
      <c r="AR72" s="817"/>
      <c r="AS72" s="817"/>
      <c r="AT72" s="817"/>
      <c r="AU72" s="817" t="s">
        <v>563</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554</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8064</v>
      </c>
      <c r="AG73" s="817"/>
      <c r="AH73" s="817"/>
      <c r="AI73" s="817"/>
      <c r="AJ73" s="817"/>
      <c r="AK73" s="817">
        <v>4245</v>
      </c>
      <c r="AL73" s="817"/>
      <c r="AM73" s="817"/>
      <c r="AN73" s="817"/>
      <c r="AO73" s="817"/>
      <c r="AP73" s="817" t="s">
        <v>563</v>
      </c>
      <c r="AQ73" s="817"/>
      <c r="AR73" s="817"/>
      <c r="AS73" s="817"/>
      <c r="AT73" s="817"/>
      <c r="AU73" s="817" t="s">
        <v>563</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546</v>
      </c>
      <c r="C74" s="861"/>
      <c r="D74" s="861"/>
      <c r="E74" s="861"/>
      <c r="F74" s="861"/>
      <c r="G74" s="861"/>
      <c r="H74" s="861"/>
      <c r="I74" s="861"/>
      <c r="J74" s="861"/>
      <c r="K74" s="861"/>
      <c r="L74" s="861"/>
      <c r="M74" s="861"/>
      <c r="N74" s="861"/>
      <c r="O74" s="861"/>
      <c r="P74" s="862"/>
      <c r="Q74" s="863">
        <v>2084</v>
      </c>
      <c r="R74" s="817"/>
      <c r="S74" s="817"/>
      <c r="T74" s="817"/>
      <c r="U74" s="817"/>
      <c r="V74" s="817">
        <v>2018</v>
      </c>
      <c r="W74" s="817"/>
      <c r="X74" s="817"/>
      <c r="Y74" s="817"/>
      <c r="Z74" s="817"/>
      <c r="AA74" s="817">
        <v>66</v>
      </c>
      <c r="AB74" s="817"/>
      <c r="AC74" s="817"/>
      <c r="AD74" s="817"/>
      <c r="AE74" s="817"/>
      <c r="AF74" s="817">
        <v>52</v>
      </c>
      <c r="AG74" s="817"/>
      <c r="AH74" s="817"/>
      <c r="AI74" s="817"/>
      <c r="AJ74" s="817"/>
      <c r="AK74" s="817" t="s">
        <v>545</v>
      </c>
      <c r="AL74" s="817"/>
      <c r="AM74" s="817"/>
      <c r="AN74" s="817"/>
      <c r="AO74" s="817"/>
      <c r="AP74" s="817">
        <v>207</v>
      </c>
      <c r="AQ74" s="817"/>
      <c r="AR74" s="817"/>
      <c r="AS74" s="817"/>
      <c r="AT74" s="817"/>
      <c r="AU74" s="817">
        <v>26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547</v>
      </c>
      <c r="C75" s="861"/>
      <c r="D75" s="861"/>
      <c r="E75" s="861"/>
      <c r="F75" s="861"/>
      <c r="G75" s="861"/>
      <c r="H75" s="861"/>
      <c r="I75" s="861"/>
      <c r="J75" s="861"/>
      <c r="K75" s="861"/>
      <c r="L75" s="861"/>
      <c r="M75" s="861"/>
      <c r="N75" s="861"/>
      <c r="O75" s="861"/>
      <c r="P75" s="862"/>
      <c r="Q75" s="864">
        <v>454</v>
      </c>
      <c r="R75" s="865"/>
      <c r="S75" s="865"/>
      <c r="T75" s="865"/>
      <c r="U75" s="821"/>
      <c r="V75" s="866">
        <v>403</v>
      </c>
      <c r="W75" s="865"/>
      <c r="X75" s="865"/>
      <c r="Y75" s="865"/>
      <c r="Z75" s="821"/>
      <c r="AA75" s="866">
        <v>51</v>
      </c>
      <c r="AB75" s="865"/>
      <c r="AC75" s="865"/>
      <c r="AD75" s="865"/>
      <c r="AE75" s="821"/>
      <c r="AF75" s="866">
        <v>51</v>
      </c>
      <c r="AG75" s="865"/>
      <c r="AH75" s="865"/>
      <c r="AI75" s="865"/>
      <c r="AJ75" s="821"/>
      <c r="AK75" s="866">
        <v>119</v>
      </c>
      <c r="AL75" s="865"/>
      <c r="AM75" s="865"/>
      <c r="AN75" s="865"/>
      <c r="AO75" s="821"/>
      <c r="AP75" s="866">
        <v>107</v>
      </c>
      <c r="AQ75" s="865"/>
      <c r="AR75" s="865"/>
      <c r="AS75" s="865"/>
      <c r="AT75" s="821"/>
      <c r="AU75" s="866">
        <v>18</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548</v>
      </c>
      <c r="C76" s="861"/>
      <c r="D76" s="861"/>
      <c r="E76" s="861"/>
      <c r="F76" s="861"/>
      <c r="G76" s="861"/>
      <c r="H76" s="861"/>
      <c r="I76" s="861"/>
      <c r="J76" s="861"/>
      <c r="K76" s="861"/>
      <c r="L76" s="861"/>
      <c r="M76" s="861"/>
      <c r="N76" s="861"/>
      <c r="O76" s="861"/>
      <c r="P76" s="862"/>
      <c r="Q76" s="864">
        <v>3799</v>
      </c>
      <c r="R76" s="865"/>
      <c r="S76" s="865"/>
      <c r="T76" s="865"/>
      <c r="U76" s="821"/>
      <c r="V76" s="866">
        <v>3815</v>
      </c>
      <c r="W76" s="865"/>
      <c r="X76" s="865"/>
      <c r="Y76" s="865"/>
      <c r="Z76" s="821"/>
      <c r="AA76" s="866">
        <v>-16</v>
      </c>
      <c r="AB76" s="865"/>
      <c r="AC76" s="865"/>
      <c r="AD76" s="865"/>
      <c r="AE76" s="821"/>
      <c r="AF76" s="866">
        <v>6461</v>
      </c>
      <c r="AG76" s="865"/>
      <c r="AH76" s="865"/>
      <c r="AI76" s="865"/>
      <c r="AJ76" s="821"/>
      <c r="AK76" s="866" t="s">
        <v>545</v>
      </c>
      <c r="AL76" s="865"/>
      <c r="AM76" s="865"/>
      <c r="AN76" s="865"/>
      <c r="AO76" s="821"/>
      <c r="AP76" s="866">
        <v>2310</v>
      </c>
      <c r="AQ76" s="865"/>
      <c r="AR76" s="865"/>
      <c r="AS76" s="865"/>
      <c r="AT76" s="821"/>
      <c r="AU76" s="866" t="s">
        <v>545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555</v>
      </c>
      <c r="C77" s="861"/>
      <c r="D77" s="861"/>
      <c r="E77" s="861"/>
      <c r="F77" s="861"/>
      <c r="G77" s="861"/>
      <c r="H77" s="861"/>
      <c r="I77" s="861"/>
      <c r="J77" s="861"/>
      <c r="K77" s="861"/>
      <c r="L77" s="861"/>
      <c r="M77" s="861"/>
      <c r="N77" s="861"/>
      <c r="O77" s="861"/>
      <c r="P77" s="862"/>
      <c r="Q77" s="864">
        <v>2884</v>
      </c>
      <c r="R77" s="865"/>
      <c r="S77" s="865"/>
      <c r="T77" s="865"/>
      <c r="U77" s="821"/>
      <c r="V77" s="866">
        <v>3253</v>
      </c>
      <c r="W77" s="865"/>
      <c r="X77" s="865"/>
      <c r="Y77" s="865"/>
      <c r="Z77" s="821"/>
      <c r="AA77" s="866">
        <v>-369</v>
      </c>
      <c r="AB77" s="865"/>
      <c r="AC77" s="865"/>
      <c r="AD77" s="865"/>
      <c r="AE77" s="821"/>
      <c r="AF77" s="866">
        <v>1713</v>
      </c>
      <c r="AG77" s="865"/>
      <c r="AH77" s="865"/>
      <c r="AI77" s="865"/>
      <c r="AJ77" s="821"/>
      <c r="AK77" s="866">
        <v>436</v>
      </c>
      <c r="AL77" s="865"/>
      <c r="AM77" s="865"/>
      <c r="AN77" s="865"/>
      <c r="AO77" s="821"/>
      <c r="AP77" s="866">
        <v>2539</v>
      </c>
      <c r="AQ77" s="865"/>
      <c r="AR77" s="865"/>
      <c r="AS77" s="865"/>
      <c r="AT77" s="821"/>
      <c r="AU77" s="866">
        <v>374</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20479</v>
      </c>
      <c r="AG88" s="831"/>
      <c r="AH88" s="831"/>
      <c r="AI88" s="831"/>
      <c r="AJ88" s="831"/>
      <c r="AK88" s="828"/>
      <c r="AL88" s="828"/>
      <c r="AM88" s="828"/>
      <c r="AN88" s="828"/>
      <c r="AO88" s="828"/>
      <c r="AP88" s="831">
        <v>5163</v>
      </c>
      <c r="AQ88" s="831"/>
      <c r="AR88" s="831"/>
      <c r="AS88" s="831"/>
      <c r="AT88" s="831"/>
      <c r="AU88" s="831">
        <v>418</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55</v>
      </c>
      <c r="CS102" s="839"/>
      <c r="CT102" s="839"/>
      <c r="CU102" s="839"/>
      <c r="CV102" s="878"/>
      <c r="CW102" s="877" t="s">
        <v>545</v>
      </c>
      <c r="CX102" s="839"/>
      <c r="CY102" s="839"/>
      <c r="CZ102" s="839"/>
      <c r="DA102" s="878"/>
      <c r="DB102" s="877" t="s">
        <v>545</v>
      </c>
      <c r="DC102" s="839"/>
      <c r="DD102" s="839"/>
      <c r="DE102" s="839"/>
      <c r="DF102" s="878"/>
      <c r="DG102" s="877" t="s">
        <v>545</v>
      </c>
      <c r="DH102" s="839"/>
      <c r="DI102" s="839"/>
      <c r="DJ102" s="839"/>
      <c r="DK102" s="878"/>
      <c r="DL102" s="877" t="s">
        <v>545</v>
      </c>
      <c r="DM102" s="839"/>
      <c r="DN102" s="839"/>
      <c r="DO102" s="839"/>
      <c r="DP102" s="878"/>
      <c r="DQ102" s="877" t="s">
        <v>545</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442161</v>
      </c>
      <c r="AB110" s="887"/>
      <c r="AC110" s="887"/>
      <c r="AD110" s="887"/>
      <c r="AE110" s="888"/>
      <c r="AF110" s="889">
        <v>449123</v>
      </c>
      <c r="AG110" s="887"/>
      <c r="AH110" s="887"/>
      <c r="AI110" s="887"/>
      <c r="AJ110" s="888"/>
      <c r="AK110" s="889">
        <v>468996</v>
      </c>
      <c r="AL110" s="887"/>
      <c r="AM110" s="887"/>
      <c r="AN110" s="887"/>
      <c r="AO110" s="888"/>
      <c r="AP110" s="890">
        <v>14.9</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4277179</v>
      </c>
      <c r="BR110" s="918"/>
      <c r="BS110" s="918"/>
      <c r="BT110" s="918"/>
      <c r="BU110" s="918"/>
      <c r="BV110" s="918">
        <v>4141253</v>
      </c>
      <c r="BW110" s="918"/>
      <c r="BX110" s="918"/>
      <c r="BY110" s="918"/>
      <c r="BZ110" s="918"/>
      <c r="CA110" s="918">
        <v>4022271</v>
      </c>
      <c r="CB110" s="918"/>
      <c r="CC110" s="918"/>
      <c r="CD110" s="918"/>
      <c r="CE110" s="918"/>
      <c r="CF110" s="931">
        <v>127.5</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335289</v>
      </c>
      <c r="BR112" s="913"/>
      <c r="BS112" s="913"/>
      <c r="BT112" s="913"/>
      <c r="BU112" s="913"/>
      <c r="BV112" s="913">
        <v>344105</v>
      </c>
      <c r="BW112" s="913"/>
      <c r="BX112" s="913"/>
      <c r="BY112" s="913"/>
      <c r="BZ112" s="913"/>
      <c r="CA112" s="913">
        <v>357161</v>
      </c>
      <c r="CB112" s="913"/>
      <c r="CC112" s="913"/>
      <c r="CD112" s="913"/>
      <c r="CE112" s="913"/>
      <c r="CF112" s="907">
        <v>11.3</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18825</v>
      </c>
      <c r="AB113" s="925"/>
      <c r="AC113" s="925"/>
      <c r="AD113" s="925"/>
      <c r="AE113" s="926"/>
      <c r="AF113" s="927">
        <v>23276</v>
      </c>
      <c r="AG113" s="925"/>
      <c r="AH113" s="925"/>
      <c r="AI113" s="925"/>
      <c r="AJ113" s="926"/>
      <c r="AK113" s="927">
        <v>23589</v>
      </c>
      <c r="AL113" s="925"/>
      <c r="AM113" s="925"/>
      <c r="AN113" s="925"/>
      <c r="AO113" s="926"/>
      <c r="AP113" s="928">
        <v>0.7</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475361</v>
      </c>
      <c r="BR113" s="913"/>
      <c r="BS113" s="913"/>
      <c r="BT113" s="913"/>
      <c r="BU113" s="913"/>
      <c r="BV113" s="913">
        <v>434936</v>
      </c>
      <c r="BW113" s="913"/>
      <c r="BX113" s="913"/>
      <c r="BY113" s="913"/>
      <c r="BZ113" s="913"/>
      <c r="CA113" s="913">
        <v>419183</v>
      </c>
      <c r="CB113" s="913"/>
      <c r="CC113" s="913"/>
      <c r="CD113" s="913"/>
      <c r="CE113" s="913"/>
      <c r="CF113" s="907">
        <v>13.3</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32185</v>
      </c>
      <c r="AB114" s="946"/>
      <c r="AC114" s="946"/>
      <c r="AD114" s="946"/>
      <c r="AE114" s="947"/>
      <c r="AF114" s="948">
        <v>28526</v>
      </c>
      <c r="AG114" s="946"/>
      <c r="AH114" s="946"/>
      <c r="AI114" s="946"/>
      <c r="AJ114" s="947"/>
      <c r="AK114" s="948">
        <v>24745</v>
      </c>
      <c r="AL114" s="946"/>
      <c r="AM114" s="946"/>
      <c r="AN114" s="946"/>
      <c r="AO114" s="947"/>
      <c r="AP114" s="949">
        <v>0.8</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1455252</v>
      </c>
      <c r="BR114" s="913"/>
      <c r="BS114" s="913"/>
      <c r="BT114" s="913"/>
      <c r="BU114" s="913"/>
      <c r="BV114" s="913">
        <v>1467305</v>
      </c>
      <c r="BW114" s="913"/>
      <c r="BX114" s="913"/>
      <c r="BY114" s="913"/>
      <c r="BZ114" s="913"/>
      <c r="CA114" s="913">
        <v>1496271</v>
      </c>
      <c r="CB114" s="913"/>
      <c r="CC114" s="913"/>
      <c r="CD114" s="913"/>
      <c r="CE114" s="913"/>
      <c r="CF114" s="907">
        <v>47.4</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493171</v>
      </c>
      <c r="AB117" s="966"/>
      <c r="AC117" s="966"/>
      <c r="AD117" s="966"/>
      <c r="AE117" s="967"/>
      <c r="AF117" s="968">
        <v>500925</v>
      </c>
      <c r="AG117" s="966"/>
      <c r="AH117" s="966"/>
      <c r="AI117" s="966"/>
      <c r="AJ117" s="967"/>
      <c r="AK117" s="968">
        <v>517330</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6543081</v>
      </c>
      <c r="BR119" s="987"/>
      <c r="BS119" s="987"/>
      <c r="BT119" s="987"/>
      <c r="BU119" s="987"/>
      <c r="BV119" s="987">
        <v>6387599</v>
      </c>
      <c r="BW119" s="987"/>
      <c r="BX119" s="987"/>
      <c r="BY119" s="987"/>
      <c r="BZ119" s="987"/>
      <c r="CA119" s="987">
        <v>6294886</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2915265</v>
      </c>
      <c r="BR120" s="918"/>
      <c r="BS120" s="918"/>
      <c r="BT120" s="918"/>
      <c r="BU120" s="918"/>
      <c r="BV120" s="918">
        <v>3120708</v>
      </c>
      <c r="BW120" s="918"/>
      <c r="BX120" s="918"/>
      <c r="BY120" s="918"/>
      <c r="BZ120" s="918"/>
      <c r="CA120" s="918">
        <v>3218739</v>
      </c>
      <c r="CB120" s="918"/>
      <c r="CC120" s="918"/>
      <c r="CD120" s="918"/>
      <c r="CE120" s="918"/>
      <c r="CF120" s="931">
        <v>102</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335289</v>
      </c>
      <c r="DH120" s="918"/>
      <c r="DI120" s="918"/>
      <c r="DJ120" s="918"/>
      <c r="DK120" s="918"/>
      <c r="DL120" s="918">
        <v>344105</v>
      </c>
      <c r="DM120" s="918"/>
      <c r="DN120" s="918"/>
      <c r="DO120" s="918"/>
      <c r="DP120" s="918"/>
      <c r="DQ120" s="918">
        <v>357161</v>
      </c>
      <c r="DR120" s="918"/>
      <c r="DS120" s="918"/>
      <c r="DT120" s="918"/>
      <c r="DU120" s="918"/>
      <c r="DV120" s="919">
        <v>11.3</v>
      </c>
      <c r="DW120" s="919"/>
      <c r="DX120" s="919"/>
      <c r="DY120" s="919"/>
      <c r="DZ120" s="920"/>
    </row>
    <row r="121" spans="1:130" s="224" customFormat="1" ht="26.25" customHeight="1" x14ac:dyDescent="0.15">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10934</v>
      </c>
      <c r="BR121" s="913"/>
      <c r="BS121" s="913"/>
      <c r="BT121" s="913"/>
      <c r="BU121" s="913"/>
      <c r="BV121" s="913">
        <v>7867</v>
      </c>
      <c r="BW121" s="913"/>
      <c r="BX121" s="913"/>
      <c r="BY121" s="913"/>
      <c r="BZ121" s="913"/>
      <c r="CA121" s="913">
        <v>4986</v>
      </c>
      <c r="CB121" s="913"/>
      <c r="CC121" s="913"/>
      <c r="CD121" s="913"/>
      <c r="CE121" s="913"/>
      <c r="CF121" s="907">
        <v>0.2</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3658505</v>
      </c>
      <c r="BR122" s="987"/>
      <c r="BS122" s="987"/>
      <c r="BT122" s="987"/>
      <c r="BU122" s="987"/>
      <c r="BV122" s="987">
        <v>3514939</v>
      </c>
      <c r="BW122" s="987"/>
      <c r="BX122" s="987"/>
      <c r="BY122" s="987"/>
      <c r="BZ122" s="987"/>
      <c r="CA122" s="987">
        <v>3461199</v>
      </c>
      <c r="CB122" s="987"/>
      <c r="CC122" s="987"/>
      <c r="CD122" s="987"/>
      <c r="CE122" s="987"/>
      <c r="CF122" s="1004">
        <v>109.7</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6584704</v>
      </c>
      <c r="BR123" s="1051"/>
      <c r="BS123" s="1051"/>
      <c r="BT123" s="1051"/>
      <c r="BU123" s="1051"/>
      <c r="BV123" s="1051">
        <v>6643514</v>
      </c>
      <c r="BW123" s="1051"/>
      <c r="BX123" s="1051"/>
      <c r="BY123" s="1051"/>
      <c r="BZ123" s="1051"/>
      <c r="CA123" s="1051">
        <v>6684924</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3530</v>
      </c>
      <c r="AB128" s="1033"/>
      <c r="AC128" s="1033"/>
      <c r="AD128" s="1033"/>
      <c r="AE128" s="1034"/>
      <c r="AF128" s="1035">
        <v>3387</v>
      </c>
      <c r="AG128" s="1033"/>
      <c r="AH128" s="1033"/>
      <c r="AI128" s="1033"/>
      <c r="AJ128" s="1034"/>
      <c r="AK128" s="1035">
        <v>3131</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3631572</v>
      </c>
      <c r="AB129" s="946"/>
      <c r="AC129" s="946"/>
      <c r="AD129" s="946"/>
      <c r="AE129" s="947"/>
      <c r="AF129" s="948">
        <v>3537982</v>
      </c>
      <c r="AG129" s="946"/>
      <c r="AH129" s="946"/>
      <c r="AI129" s="946"/>
      <c r="AJ129" s="947"/>
      <c r="AK129" s="948">
        <v>3536103</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378986</v>
      </c>
      <c r="AB130" s="946"/>
      <c r="AC130" s="946"/>
      <c r="AD130" s="946"/>
      <c r="AE130" s="947"/>
      <c r="AF130" s="948">
        <v>380079</v>
      </c>
      <c r="AG130" s="946"/>
      <c r="AH130" s="946"/>
      <c r="AI130" s="946"/>
      <c r="AJ130" s="947"/>
      <c r="AK130" s="948">
        <v>380234</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3.7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3252586</v>
      </c>
      <c r="AB131" s="973"/>
      <c r="AC131" s="973"/>
      <c r="AD131" s="973"/>
      <c r="AE131" s="974"/>
      <c r="AF131" s="972">
        <v>3157903</v>
      </c>
      <c r="AG131" s="973"/>
      <c r="AH131" s="973"/>
      <c r="AI131" s="973"/>
      <c r="AJ131" s="974"/>
      <c r="AK131" s="972">
        <v>3155869</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3.4020622359999999</v>
      </c>
      <c r="AB132" s="1084"/>
      <c r="AC132" s="1084"/>
      <c r="AD132" s="1084"/>
      <c r="AE132" s="1085"/>
      <c r="AF132" s="1086">
        <v>3.7195252669999999</v>
      </c>
      <c r="AG132" s="1084"/>
      <c r="AH132" s="1084"/>
      <c r="AI132" s="1084"/>
      <c r="AJ132" s="1085"/>
      <c r="AK132" s="1086">
        <v>4.2449480629999998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4.0999999999999996</v>
      </c>
      <c r="AB133" s="1067"/>
      <c r="AC133" s="1067"/>
      <c r="AD133" s="1067"/>
      <c r="AE133" s="1068"/>
      <c r="AF133" s="1066">
        <v>3.8</v>
      </c>
      <c r="AG133" s="1067"/>
      <c r="AH133" s="1067"/>
      <c r="AI133" s="1067"/>
      <c r="AJ133" s="1068"/>
      <c r="AK133" s="1066">
        <v>3.7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VbejlJm6HPfoMp8WUmNcX6eAw6IU7miV/61V0RYWMGZtzSm2H75emzO8HAZF66o1DF/DDR458GcCG7msP1lmg==" saltValue="fx0xjeTsni+ECm3jJ6UJ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q9Zm9k8XrbigT5XbQSttYcDxqUjx81Uii1p2dibFlKK1/9Wsmcm41wcaLVaz12TWK3R0ABHmsP0UyJhaDTDiQ==" saltValue="ufEmFWCqTxyYvLMC0mns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Normal="80" zoomScaleSheetLayoutView="100"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zbiPjSGfx3CQuUmj9MpavXiPWIMvu3ad97We9GIrWdBFDZlgCDm4ggZDQgbxpPtwacmBzu7lBQAtG6/5DHHg==" saltValue="rT3g2nTjcicA6QEkfmh4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1351188</v>
      </c>
      <c r="AP9" s="274">
        <v>165506</v>
      </c>
      <c r="AQ9" s="275">
        <v>143407</v>
      </c>
      <c r="AR9" s="276">
        <v>15.4</v>
      </c>
    </row>
    <row r="10" spans="1:46" ht="13.5" customHeight="1" x14ac:dyDescent="0.15">
      <c r="A10" s="259"/>
      <c r="AK10" s="1103" t="s">
        <v>483</v>
      </c>
      <c r="AL10" s="1104"/>
      <c r="AM10" s="1104"/>
      <c r="AN10" s="1105"/>
      <c r="AO10" s="277">
        <v>190687</v>
      </c>
      <c r="AP10" s="277">
        <v>23357</v>
      </c>
      <c r="AQ10" s="278">
        <v>20271</v>
      </c>
      <c r="AR10" s="279">
        <v>15.2</v>
      </c>
    </row>
    <row r="11" spans="1:46" ht="13.5" customHeight="1" x14ac:dyDescent="0.15">
      <c r="A11" s="259"/>
      <c r="AK11" s="1103" t="s">
        <v>484</v>
      </c>
      <c r="AL11" s="1104"/>
      <c r="AM11" s="1104"/>
      <c r="AN11" s="1105"/>
      <c r="AO11" s="277" t="s">
        <v>485</v>
      </c>
      <c r="AP11" s="277" t="s">
        <v>485</v>
      </c>
      <c r="AQ11" s="278">
        <v>1412</v>
      </c>
      <c r="AR11" s="279" t="s">
        <v>485</v>
      </c>
    </row>
    <row r="12" spans="1:46" ht="13.5" customHeight="1" x14ac:dyDescent="0.15">
      <c r="A12" s="259"/>
      <c r="AK12" s="1103" t="s">
        <v>486</v>
      </c>
      <c r="AL12" s="1104"/>
      <c r="AM12" s="1104"/>
      <c r="AN12" s="1105"/>
      <c r="AO12" s="277" t="s">
        <v>485</v>
      </c>
      <c r="AP12" s="277" t="s">
        <v>485</v>
      </c>
      <c r="AQ12" s="278" t="s">
        <v>485</v>
      </c>
      <c r="AR12" s="279" t="s">
        <v>485</v>
      </c>
    </row>
    <row r="13" spans="1:46" ht="13.5" customHeight="1" x14ac:dyDescent="0.15">
      <c r="A13" s="259"/>
      <c r="AK13" s="1103" t="s">
        <v>487</v>
      </c>
      <c r="AL13" s="1104"/>
      <c r="AM13" s="1104"/>
      <c r="AN13" s="1105"/>
      <c r="AO13" s="277">
        <v>46515</v>
      </c>
      <c r="AP13" s="277">
        <v>5698</v>
      </c>
      <c r="AQ13" s="278">
        <v>5234</v>
      </c>
      <c r="AR13" s="279">
        <v>8.9</v>
      </c>
    </row>
    <row r="14" spans="1:46" ht="13.5" customHeight="1" x14ac:dyDescent="0.15">
      <c r="A14" s="259"/>
      <c r="AK14" s="1103" t="s">
        <v>488</v>
      </c>
      <c r="AL14" s="1104"/>
      <c r="AM14" s="1104"/>
      <c r="AN14" s="1105"/>
      <c r="AO14" s="277">
        <v>25664</v>
      </c>
      <c r="AP14" s="277">
        <v>3144</v>
      </c>
      <c r="AQ14" s="278">
        <v>3337</v>
      </c>
      <c r="AR14" s="279">
        <v>-5.8</v>
      </c>
    </row>
    <row r="15" spans="1:46" ht="13.5" customHeight="1" x14ac:dyDescent="0.15">
      <c r="A15" s="259"/>
      <c r="AK15" s="1106" t="s">
        <v>489</v>
      </c>
      <c r="AL15" s="1107"/>
      <c r="AM15" s="1107"/>
      <c r="AN15" s="1108"/>
      <c r="AO15" s="277">
        <v>-158646</v>
      </c>
      <c r="AP15" s="277">
        <v>-19432</v>
      </c>
      <c r="AQ15" s="278">
        <v>-9830</v>
      </c>
      <c r="AR15" s="279">
        <v>97.7</v>
      </c>
    </row>
    <row r="16" spans="1:46" x14ac:dyDescent="0.15">
      <c r="A16" s="259"/>
      <c r="AK16" s="1106" t="s">
        <v>177</v>
      </c>
      <c r="AL16" s="1107"/>
      <c r="AM16" s="1107"/>
      <c r="AN16" s="1108"/>
      <c r="AO16" s="277">
        <v>1455408</v>
      </c>
      <c r="AP16" s="277">
        <v>178271</v>
      </c>
      <c r="AQ16" s="278">
        <v>163831</v>
      </c>
      <c r="AR16" s="279">
        <v>8.8000000000000007</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17.27</v>
      </c>
      <c r="AP21" s="290">
        <v>14.18</v>
      </c>
      <c r="AQ21" s="291">
        <v>3.09</v>
      </c>
      <c r="AS21" s="292"/>
      <c r="AT21" s="288"/>
    </row>
    <row r="22" spans="1:46" s="260" customFormat="1" x14ac:dyDescent="0.15">
      <c r="A22" s="288"/>
      <c r="AK22" s="1109" t="s">
        <v>495</v>
      </c>
      <c r="AL22" s="1110"/>
      <c r="AM22" s="1110"/>
      <c r="AN22" s="1111"/>
      <c r="AO22" s="293">
        <v>96.4</v>
      </c>
      <c r="AP22" s="294">
        <v>95.4</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468996</v>
      </c>
      <c r="AP32" s="303">
        <v>57447</v>
      </c>
      <c r="AQ32" s="304">
        <v>86321</v>
      </c>
      <c r="AR32" s="305">
        <v>-33.4</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t="s">
        <v>485</v>
      </c>
      <c r="AR34" s="305" t="s">
        <v>485</v>
      </c>
    </row>
    <row r="35" spans="1:46" ht="27" customHeight="1" x14ac:dyDescent="0.15">
      <c r="A35" s="259"/>
      <c r="AK35" s="1117" t="s">
        <v>502</v>
      </c>
      <c r="AL35" s="1118"/>
      <c r="AM35" s="1118"/>
      <c r="AN35" s="1119"/>
      <c r="AO35" s="303">
        <v>23589</v>
      </c>
      <c r="AP35" s="303">
        <v>2889</v>
      </c>
      <c r="AQ35" s="304">
        <v>18581</v>
      </c>
      <c r="AR35" s="305">
        <v>-84.5</v>
      </c>
    </row>
    <row r="36" spans="1:46" ht="27" customHeight="1" x14ac:dyDescent="0.15">
      <c r="A36" s="259"/>
      <c r="AK36" s="1117" t="s">
        <v>503</v>
      </c>
      <c r="AL36" s="1118"/>
      <c r="AM36" s="1118"/>
      <c r="AN36" s="1119"/>
      <c r="AO36" s="303">
        <v>24745</v>
      </c>
      <c r="AP36" s="303">
        <v>3031</v>
      </c>
      <c r="AQ36" s="304">
        <v>4521</v>
      </c>
      <c r="AR36" s="305">
        <v>-33</v>
      </c>
    </row>
    <row r="37" spans="1:46" ht="13.5" customHeight="1" x14ac:dyDescent="0.15">
      <c r="A37" s="259"/>
      <c r="AK37" s="1117" t="s">
        <v>504</v>
      </c>
      <c r="AL37" s="1118"/>
      <c r="AM37" s="1118"/>
      <c r="AN37" s="1119"/>
      <c r="AO37" s="303" t="s">
        <v>485</v>
      </c>
      <c r="AP37" s="303" t="s">
        <v>485</v>
      </c>
      <c r="AQ37" s="304">
        <v>983</v>
      </c>
      <c r="AR37" s="305" t="s">
        <v>485</v>
      </c>
    </row>
    <row r="38" spans="1:46" ht="27" customHeight="1" x14ac:dyDescent="0.15">
      <c r="A38" s="259"/>
      <c r="AK38" s="1120" t="s">
        <v>505</v>
      </c>
      <c r="AL38" s="1121"/>
      <c r="AM38" s="1121"/>
      <c r="AN38" s="1122"/>
      <c r="AO38" s="306" t="s">
        <v>485</v>
      </c>
      <c r="AP38" s="306" t="s">
        <v>485</v>
      </c>
      <c r="AQ38" s="307">
        <v>20</v>
      </c>
      <c r="AR38" s="295" t="s">
        <v>485</v>
      </c>
      <c r="AS38" s="302"/>
    </row>
    <row r="39" spans="1:46" x14ac:dyDescent="0.15">
      <c r="A39" s="259"/>
      <c r="AK39" s="1120" t="s">
        <v>506</v>
      </c>
      <c r="AL39" s="1121"/>
      <c r="AM39" s="1121"/>
      <c r="AN39" s="1122"/>
      <c r="AO39" s="303">
        <v>-3131</v>
      </c>
      <c r="AP39" s="303">
        <v>-384</v>
      </c>
      <c r="AQ39" s="304">
        <v>-4212</v>
      </c>
      <c r="AR39" s="305">
        <v>-90.9</v>
      </c>
      <c r="AS39" s="302"/>
    </row>
    <row r="40" spans="1:46" ht="27" customHeight="1" x14ac:dyDescent="0.15">
      <c r="A40" s="259"/>
      <c r="AK40" s="1117" t="s">
        <v>507</v>
      </c>
      <c r="AL40" s="1118"/>
      <c r="AM40" s="1118"/>
      <c r="AN40" s="1119"/>
      <c r="AO40" s="303">
        <v>-380234</v>
      </c>
      <c r="AP40" s="303">
        <v>-46574</v>
      </c>
      <c r="AQ40" s="304">
        <v>-70783</v>
      </c>
      <c r="AR40" s="305">
        <v>-34.200000000000003</v>
      </c>
      <c r="AS40" s="302"/>
    </row>
    <row r="41" spans="1:46" x14ac:dyDescent="0.15">
      <c r="A41" s="259"/>
      <c r="AK41" s="1123" t="s">
        <v>287</v>
      </c>
      <c r="AL41" s="1124"/>
      <c r="AM41" s="1124"/>
      <c r="AN41" s="1125"/>
      <c r="AO41" s="303">
        <v>133965</v>
      </c>
      <c r="AP41" s="303">
        <v>16409</v>
      </c>
      <c r="AQ41" s="304">
        <v>35432</v>
      </c>
      <c r="AR41" s="305">
        <v>-53.7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426401</v>
      </c>
      <c r="AN51" s="325">
        <v>47483</v>
      </c>
      <c r="AO51" s="326">
        <v>-16.100000000000001</v>
      </c>
      <c r="AP51" s="327">
        <v>145139</v>
      </c>
      <c r="AQ51" s="328">
        <v>19.5</v>
      </c>
      <c r="AR51" s="329">
        <v>-35.6</v>
      </c>
    </row>
    <row r="52" spans="1:44" x14ac:dyDescent="0.15">
      <c r="A52" s="259"/>
      <c r="AK52" s="330"/>
      <c r="AL52" s="331" t="s">
        <v>517</v>
      </c>
      <c r="AM52" s="332">
        <v>307031</v>
      </c>
      <c r="AN52" s="333">
        <v>34191</v>
      </c>
      <c r="AO52" s="334">
        <v>-38</v>
      </c>
      <c r="AP52" s="335">
        <v>83762</v>
      </c>
      <c r="AQ52" s="336">
        <v>33.1</v>
      </c>
      <c r="AR52" s="337">
        <v>-71.099999999999994</v>
      </c>
    </row>
    <row r="53" spans="1:44" x14ac:dyDescent="0.15">
      <c r="A53" s="259"/>
      <c r="AK53" s="315" t="s">
        <v>518</v>
      </c>
      <c r="AL53" s="316"/>
      <c r="AM53" s="324">
        <v>418313</v>
      </c>
      <c r="AN53" s="325">
        <v>47835</v>
      </c>
      <c r="AO53" s="326">
        <v>0.7</v>
      </c>
      <c r="AP53" s="327">
        <v>125391</v>
      </c>
      <c r="AQ53" s="328">
        <v>-13.6</v>
      </c>
      <c r="AR53" s="329">
        <v>14.3</v>
      </c>
    </row>
    <row r="54" spans="1:44" x14ac:dyDescent="0.15">
      <c r="A54" s="259"/>
      <c r="AK54" s="330"/>
      <c r="AL54" s="331" t="s">
        <v>517</v>
      </c>
      <c r="AM54" s="332">
        <v>332643</v>
      </c>
      <c r="AN54" s="333">
        <v>38038</v>
      </c>
      <c r="AO54" s="334">
        <v>11.3</v>
      </c>
      <c r="AP54" s="335">
        <v>68516</v>
      </c>
      <c r="AQ54" s="336">
        <v>-18.2</v>
      </c>
      <c r="AR54" s="337">
        <v>29.5</v>
      </c>
    </row>
    <row r="55" spans="1:44" x14ac:dyDescent="0.15">
      <c r="A55" s="259"/>
      <c r="AK55" s="315" t="s">
        <v>519</v>
      </c>
      <c r="AL55" s="316"/>
      <c r="AM55" s="324">
        <v>570215</v>
      </c>
      <c r="AN55" s="325">
        <v>66739</v>
      </c>
      <c r="AO55" s="326">
        <v>39.5</v>
      </c>
      <c r="AP55" s="327">
        <v>138402</v>
      </c>
      <c r="AQ55" s="328">
        <v>10.4</v>
      </c>
      <c r="AR55" s="329">
        <v>29.1</v>
      </c>
    </row>
    <row r="56" spans="1:44" x14ac:dyDescent="0.15">
      <c r="A56" s="259"/>
      <c r="AK56" s="330"/>
      <c r="AL56" s="331" t="s">
        <v>517</v>
      </c>
      <c r="AM56" s="332">
        <v>558172</v>
      </c>
      <c r="AN56" s="333">
        <v>65329</v>
      </c>
      <c r="AO56" s="334">
        <v>71.7</v>
      </c>
      <c r="AP56" s="335">
        <v>70652</v>
      </c>
      <c r="AQ56" s="336">
        <v>3.1</v>
      </c>
      <c r="AR56" s="337">
        <v>68.599999999999994</v>
      </c>
    </row>
    <row r="57" spans="1:44" x14ac:dyDescent="0.15">
      <c r="A57" s="259"/>
      <c r="AK57" s="315" t="s">
        <v>520</v>
      </c>
      <c r="AL57" s="316"/>
      <c r="AM57" s="324">
        <v>441897</v>
      </c>
      <c r="AN57" s="325">
        <v>52827</v>
      </c>
      <c r="AO57" s="326">
        <v>-20.8</v>
      </c>
      <c r="AP57" s="327">
        <v>146367</v>
      </c>
      <c r="AQ57" s="328">
        <v>5.8</v>
      </c>
      <c r="AR57" s="329">
        <v>-26.6</v>
      </c>
    </row>
    <row r="58" spans="1:44" x14ac:dyDescent="0.15">
      <c r="A58" s="259"/>
      <c r="AK58" s="330"/>
      <c r="AL58" s="331" t="s">
        <v>517</v>
      </c>
      <c r="AM58" s="332">
        <v>329038</v>
      </c>
      <c r="AN58" s="333">
        <v>39335</v>
      </c>
      <c r="AO58" s="334">
        <v>-39.799999999999997</v>
      </c>
      <c r="AP58" s="335">
        <v>79441</v>
      </c>
      <c r="AQ58" s="336">
        <v>12.4</v>
      </c>
      <c r="AR58" s="337">
        <v>-52.2</v>
      </c>
    </row>
    <row r="59" spans="1:44" x14ac:dyDescent="0.15">
      <c r="A59" s="259"/>
      <c r="AK59" s="315" t="s">
        <v>521</v>
      </c>
      <c r="AL59" s="316"/>
      <c r="AM59" s="324">
        <v>525572</v>
      </c>
      <c r="AN59" s="325">
        <v>64377</v>
      </c>
      <c r="AO59" s="326">
        <v>21.9</v>
      </c>
      <c r="AP59" s="327">
        <v>165181</v>
      </c>
      <c r="AQ59" s="328">
        <v>12.9</v>
      </c>
      <c r="AR59" s="329">
        <v>9</v>
      </c>
    </row>
    <row r="60" spans="1:44" x14ac:dyDescent="0.15">
      <c r="A60" s="259"/>
      <c r="AK60" s="330"/>
      <c r="AL60" s="331" t="s">
        <v>517</v>
      </c>
      <c r="AM60" s="332">
        <v>458421</v>
      </c>
      <c r="AN60" s="333">
        <v>56152</v>
      </c>
      <c r="AO60" s="334">
        <v>42.8</v>
      </c>
      <c r="AP60" s="335">
        <v>82246</v>
      </c>
      <c r="AQ60" s="336">
        <v>3.5</v>
      </c>
      <c r="AR60" s="337">
        <v>39.299999999999997</v>
      </c>
    </row>
    <row r="61" spans="1:44" x14ac:dyDescent="0.15">
      <c r="A61" s="259"/>
      <c r="AK61" s="315" t="s">
        <v>522</v>
      </c>
      <c r="AL61" s="338"/>
      <c r="AM61" s="324">
        <v>476480</v>
      </c>
      <c r="AN61" s="325">
        <v>55852</v>
      </c>
      <c r="AO61" s="326">
        <v>5</v>
      </c>
      <c r="AP61" s="327">
        <v>144096</v>
      </c>
      <c r="AQ61" s="339">
        <v>7</v>
      </c>
      <c r="AR61" s="329">
        <v>-2</v>
      </c>
    </row>
    <row r="62" spans="1:44" x14ac:dyDescent="0.15">
      <c r="A62" s="259"/>
      <c r="AK62" s="330"/>
      <c r="AL62" s="331" t="s">
        <v>517</v>
      </c>
      <c r="AM62" s="332">
        <v>397061</v>
      </c>
      <c r="AN62" s="333">
        <v>46609</v>
      </c>
      <c r="AO62" s="334">
        <v>9.6</v>
      </c>
      <c r="AP62" s="335">
        <v>76923</v>
      </c>
      <c r="AQ62" s="336">
        <v>6.8</v>
      </c>
      <c r="AR62" s="337">
        <v>2.8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5fS+ZhEMhfUOgxBO/5cArq1D0pXidiIKu0YjEMX4k7GMrmuXEnjVBj92R14wtF8pygFjHj2tUhuj4lMp7Nvc3A==" saltValue="tcZRnhBWUZPAwyYrGR8p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UfL2ySObHqIhqksjrWMKfCYfugVQ7PWHkgkvTvl+Lsal/yOMWfXA0A2JikeJXNKlesSn4JVKf5zEtr979y1Zxw==" saltValue="0gDLfjxOU5v7qMXFeKSJ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m8cqxeEMCmueev9O0NJxXSWYhijjNyspnzMXwq67aOiw3ABFmksBuFa/Ti8JmIEbPhkZUGPI9VoGt3Lab1xWoA==" saltValue="I3QyvC7tAcdRJFEQPtEp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26.17</v>
      </c>
      <c r="G47" s="12">
        <v>24.74</v>
      </c>
      <c r="H47" s="12">
        <v>28.08</v>
      </c>
      <c r="I47" s="12">
        <v>28.82</v>
      </c>
      <c r="J47" s="13">
        <v>28.83</v>
      </c>
    </row>
    <row r="48" spans="2:10" ht="57.75" customHeight="1" x14ac:dyDescent="0.15">
      <c r="B48" s="14"/>
      <c r="C48" s="1128" t="s">
        <v>4</v>
      </c>
      <c r="D48" s="1128"/>
      <c r="E48" s="1129"/>
      <c r="F48" s="15">
        <v>6.54</v>
      </c>
      <c r="G48" s="16">
        <v>9.24</v>
      </c>
      <c r="H48" s="16">
        <v>11.15</v>
      </c>
      <c r="I48" s="16">
        <v>12.46</v>
      </c>
      <c r="J48" s="17">
        <v>6.69</v>
      </c>
    </row>
    <row r="49" spans="2:10" ht="57.75" customHeight="1" thickBot="1" x14ac:dyDescent="0.2">
      <c r="B49" s="18"/>
      <c r="C49" s="1130" t="s">
        <v>5</v>
      </c>
      <c r="D49" s="1130"/>
      <c r="E49" s="1131"/>
      <c r="F49" s="19" t="s">
        <v>529</v>
      </c>
      <c r="G49" s="20">
        <v>3.05</v>
      </c>
      <c r="H49" s="20">
        <v>7.48</v>
      </c>
      <c r="I49" s="20">
        <v>1.01</v>
      </c>
      <c r="J49" s="21" t="s">
        <v>530</v>
      </c>
    </row>
    <row r="50" spans="2:10" x14ac:dyDescent="0.15"/>
  </sheetData>
  <sheetProtection algorithmName="SHA-512" hashValue="7nJKB5L8MGa0c23AojF7q0DtuA4rzHz9w2ieJrmSw4e08P9bfQyUGZtJQIsswaZws/cK47ATvNoEtOxGBH5I9g==" saltValue="a07fVETZ+4MMqCoycGMA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6.54</v>
      </c>
      <c r="G34" s="33">
        <v>9.23</v>
      </c>
      <c r="H34" s="33">
        <v>11.15</v>
      </c>
      <c r="I34" s="33">
        <v>12.45</v>
      </c>
      <c r="J34" s="34">
        <v>6.68</v>
      </c>
      <c r="K34" s="22"/>
      <c r="L34" s="22"/>
      <c r="M34" s="22"/>
      <c r="N34" s="22"/>
      <c r="O34" s="22"/>
      <c r="P34" s="22"/>
    </row>
    <row r="35" spans="1:16" ht="39" customHeight="1" x14ac:dyDescent="0.15">
      <c r="A35" s="22"/>
      <c r="B35" s="35"/>
      <c r="C35" s="1132" t="s">
        <v>532</v>
      </c>
      <c r="D35" s="1132"/>
      <c r="E35" s="1133"/>
      <c r="F35" s="36">
        <v>7.14</v>
      </c>
      <c r="G35" s="37">
        <v>7.88</v>
      </c>
      <c r="H35" s="37">
        <v>7.42</v>
      </c>
      <c r="I35" s="37">
        <v>7.06</v>
      </c>
      <c r="J35" s="38">
        <v>5.84</v>
      </c>
      <c r="K35" s="22"/>
      <c r="L35" s="22"/>
      <c r="M35" s="22"/>
      <c r="N35" s="22"/>
      <c r="O35" s="22"/>
      <c r="P35" s="22"/>
    </row>
    <row r="36" spans="1:16" ht="39" customHeight="1" x14ac:dyDescent="0.15">
      <c r="A36" s="22"/>
      <c r="B36" s="35"/>
      <c r="C36" s="1132" t="s">
        <v>533</v>
      </c>
      <c r="D36" s="1132"/>
      <c r="E36" s="1133"/>
      <c r="F36" s="36">
        <v>1.32</v>
      </c>
      <c r="G36" s="37">
        <v>1.77</v>
      </c>
      <c r="H36" s="37">
        <v>2</v>
      </c>
      <c r="I36" s="37">
        <v>2</v>
      </c>
      <c r="J36" s="38">
        <v>2.19</v>
      </c>
      <c r="K36" s="22"/>
      <c r="L36" s="22"/>
      <c r="M36" s="22"/>
      <c r="N36" s="22"/>
      <c r="O36" s="22"/>
      <c r="P36" s="22"/>
    </row>
    <row r="37" spans="1:16" ht="39" customHeight="1" x14ac:dyDescent="0.15">
      <c r="A37" s="22"/>
      <c r="B37" s="35"/>
      <c r="C37" s="1132" t="s">
        <v>534</v>
      </c>
      <c r="D37" s="1132"/>
      <c r="E37" s="1133"/>
      <c r="F37" s="36">
        <v>3.44</v>
      </c>
      <c r="G37" s="37">
        <v>3.28</v>
      </c>
      <c r="H37" s="37">
        <v>1.29</v>
      </c>
      <c r="I37" s="37">
        <v>0.88</v>
      </c>
      <c r="J37" s="38">
        <v>0.4</v>
      </c>
      <c r="K37" s="22"/>
      <c r="L37" s="22"/>
      <c r="M37" s="22"/>
      <c r="N37" s="22"/>
      <c r="O37" s="22"/>
      <c r="P37" s="22"/>
    </row>
    <row r="38" spans="1:16" ht="39" customHeight="1" x14ac:dyDescent="0.15">
      <c r="A38" s="22"/>
      <c r="B38" s="35"/>
      <c r="C38" s="1132" t="s">
        <v>535</v>
      </c>
      <c r="D38" s="1132"/>
      <c r="E38" s="1133"/>
      <c r="F38" s="36">
        <v>0.12</v>
      </c>
      <c r="G38" s="37">
        <v>0</v>
      </c>
      <c r="H38" s="37">
        <v>0</v>
      </c>
      <c r="I38" s="37">
        <v>0</v>
      </c>
      <c r="J38" s="38">
        <v>0</v>
      </c>
      <c r="K38" s="22"/>
      <c r="L38" s="22"/>
      <c r="M38" s="22"/>
      <c r="N38" s="22"/>
      <c r="O38" s="22"/>
      <c r="P38" s="22"/>
    </row>
    <row r="39" spans="1:16" ht="39" customHeight="1" x14ac:dyDescent="0.15">
      <c r="A39" s="22"/>
      <c r="B39" s="35"/>
      <c r="C39" s="1132" t="s">
        <v>536</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537</v>
      </c>
      <c r="D42" s="1132"/>
      <c r="E42" s="1133"/>
      <c r="F42" s="36" t="s">
        <v>485</v>
      </c>
      <c r="G42" s="37" t="s">
        <v>485</v>
      </c>
      <c r="H42" s="37" t="s">
        <v>485</v>
      </c>
      <c r="I42" s="37" t="s">
        <v>538</v>
      </c>
      <c r="J42" s="38" t="s">
        <v>485</v>
      </c>
      <c r="K42" s="22"/>
      <c r="L42" s="22"/>
      <c r="M42" s="22"/>
      <c r="N42" s="22"/>
      <c r="O42" s="22"/>
      <c r="P42" s="22"/>
    </row>
    <row r="43" spans="1:16" ht="39" customHeight="1" thickBot="1" x14ac:dyDescent="0.2">
      <c r="A43" s="22"/>
      <c r="B43" s="40"/>
      <c r="C43" s="1134" t="s">
        <v>539</v>
      </c>
      <c r="D43" s="1134"/>
      <c r="E43" s="1135"/>
      <c r="F43" s="41">
        <v>6.66</v>
      </c>
      <c r="G43" s="42">
        <v>3.65</v>
      </c>
      <c r="H43" s="42">
        <v>1.46</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O4LJ60y3i6GLkeY7yiGefpIVYKN6WI8f5e2m7T7+RsQQhsctfaxIdHRA/V34troFu2fBURIsBzcQcgC7sLOFg==" saltValue="CKhro6BrD2D08mmyXYm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448</v>
      </c>
      <c r="L45" s="58">
        <v>460</v>
      </c>
      <c r="M45" s="58">
        <v>442</v>
      </c>
      <c r="N45" s="58">
        <v>449</v>
      </c>
      <c r="O45" s="59">
        <v>469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20</v>
      </c>
      <c r="L48" s="62">
        <v>19</v>
      </c>
      <c r="M48" s="62">
        <v>19</v>
      </c>
      <c r="N48" s="62">
        <v>23</v>
      </c>
      <c r="O48" s="63">
        <v>24</v>
      </c>
      <c r="P48" s="46"/>
      <c r="Q48" s="46"/>
      <c r="R48" s="46"/>
      <c r="S48" s="46"/>
      <c r="T48" s="46"/>
      <c r="U48" s="46"/>
    </row>
    <row r="49" spans="1:21" ht="30.75" customHeight="1" x14ac:dyDescent="0.15">
      <c r="A49" s="46"/>
      <c r="B49" s="1140"/>
      <c r="C49" s="1141"/>
      <c r="D49" s="60"/>
      <c r="E49" s="1146" t="s">
        <v>14</v>
      </c>
      <c r="F49" s="1146"/>
      <c r="G49" s="1146"/>
      <c r="H49" s="1146"/>
      <c r="I49" s="1146"/>
      <c r="J49" s="1147"/>
      <c r="K49" s="61">
        <v>34</v>
      </c>
      <c r="L49" s="62">
        <v>36</v>
      </c>
      <c r="M49" s="62">
        <v>32</v>
      </c>
      <c r="N49" s="62">
        <v>29</v>
      </c>
      <c r="O49" s="63">
        <v>25</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373</v>
      </c>
      <c r="L52" s="62">
        <v>378</v>
      </c>
      <c r="M52" s="62">
        <v>383</v>
      </c>
      <c r="N52" s="62">
        <v>384</v>
      </c>
      <c r="O52" s="63">
        <v>383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129</v>
      </c>
      <c r="L53" s="67">
        <v>137</v>
      </c>
      <c r="M53" s="67">
        <v>110</v>
      </c>
      <c r="N53" s="67">
        <v>117</v>
      </c>
      <c r="O53" s="68">
        <v>135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564</v>
      </c>
      <c r="L58" s="82" t="s">
        <v>564</v>
      </c>
      <c r="M58" s="82" t="s">
        <v>564</v>
      </c>
      <c r="N58" s="82" t="s">
        <v>564</v>
      </c>
      <c r="O58" s="83" t="s">
        <v>564</v>
      </c>
    </row>
    <row r="59" spans="1:21" ht="31.5" customHeight="1" x14ac:dyDescent="0.15">
      <c r="B59" s="1156"/>
      <c r="C59" s="1157"/>
      <c r="D59" s="1163" t="s">
        <v>26</v>
      </c>
      <c r="E59" s="1164"/>
      <c r="F59" s="1164"/>
      <c r="G59" s="1164"/>
      <c r="H59" s="1164"/>
      <c r="I59" s="1164"/>
      <c r="J59" s="1165"/>
      <c r="K59" s="84" t="s">
        <v>564</v>
      </c>
      <c r="L59" s="85" t="s">
        <v>564</v>
      </c>
      <c r="M59" s="85" t="s">
        <v>564</v>
      </c>
      <c r="N59" s="85" t="s">
        <v>564</v>
      </c>
      <c r="O59" s="86" t="s">
        <v>564</v>
      </c>
    </row>
    <row r="60" spans="1:21" ht="31.5" customHeight="1" thickBot="1" x14ac:dyDescent="0.2">
      <c r="B60" s="1158"/>
      <c r="C60" s="1159"/>
      <c r="D60" s="1166" t="s">
        <v>27</v>
      </c>
      <c r="E60" s="1167"/>
      <c r="F60" s="1167"/>
      <c r="G60" s="1167"/>
      <c r="H60" s="1167"/>
      <c r="I60" s="1167"/>
      <c r="J60" s="1168"/>
      <c r="K60" s="87" t="s">
        <v>564</v>
      </c>
      <c r="L60" s="88" t="s">
        <v>564</v>
      </c>
      <c r="M60" s="88" t="s">
        <v>564</v>
      </c>
      <c r="N60" s="88" t="s">
        <v>564</v>
      </c>
      <c r="O60" s="89" t="s">
        <v>564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OuVfvL8LM3tCvb5aUS72CdrWKlrbRTxK1Se2tQjxEq+IyTYBZkveUOT3MqzVLlNn3V+r9t3wAsRUHuU0yGRrw==" saltValue="IhjHIY2r8sezD8RejJQ2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4357</v>
      </c>
      <c r="J41" s="343">
        <v>4317</v>
      </c>
      <c r="K41" s="343">
        <v>4277</v>
      </c>
      <c r="L41" s="343">
        <v>4141</v>
      </c>
      <c r="M41" s="344">
        <v>4022</v>
      </c>
    </row>
    <row r="42" spans="2:13" ht="27.75" customHeight="1" x14ac:dyDescent="0.15">
      <c r="B42" s="1171"/>
      <c r="C42" s="1172"/>
      <c r="D42" s="104"/>
      <c r="E42" s="1177" t="s">
        <v>32</v>
      </c>
      <c r="F42" s="1177"/>
      <c r="G42" s="1177"/>
      <c r="H42" s="1178"/>
      <c r="I42" s="345" t="s">
        <v>485</v>
      </c>
      <c r="J42" s="346" t="s">
        <v>485</v>
      </c>
      <c r="K42" s="346" t="s">
        <v>485</v>
      </c>
      <c r="L42" s="346" t="s">
        <v>485</v>
      </c>
      <c r="M42" s="347" t="s">
        <v>485</v>
      </c>
    </row>
    <row r="43" spans="2:13" ht="27.75" customHeight="1" x14ac:dyDescent="0.15">
      <c r="B43" s="1171"/>
      <c r="C43" s="1172"/>
      <c r="D43" s="104"/>
      <c r="E43" s="1177" t="s">
        <v>33</v>
      </c>
      <c r="F43" s="1177"/>
      <c r="G43" s="1177"/>
      <c r="H43" s="1178"/>
      <c r="I43" s="345">
        <v>212</v>
      </c>
      <c r="J43" s="346">
        <v>290</v>
      </c>
      <c r="K43" s="346">
        <v>335</v>
      </c>
      <c r="L43" s="346">
        <v>344</v>
      </c>
      <c r="M43" s="347">
        <v>357</v>
      </c>
    </row>
    <row r="44" spans="2:13" ht="27.75" customHeight="1" x14ac:dyDescent="0.15">
      <c r="B44" s="1171"/>
      <c r="C44" s="1172"/>
      <c r="D44" s="104"/>
      <c r="E44" s="1177" t="s">
        <v>34</v>
      </c>
      <c r="F44" s="1177"/>
      <c r="G44" s="1177"/>
      <c r="H44" s="1178"/>
      <c r="I44" s="345">
        <v>559</v>
      </c>
      <c r="J44" s="346">
        <v>521</v>
      </c>
      <c r="K44" s="346">
        <v>475</v>
      </c>
      <c r="L44" s="346">
        <v>435</v>
      </c>
      <c r="M44" s="347">
        <v>419</v>
      </c>
    </row>
    <row r="45" spans="2:13" ht="27.75" customHeight="1" x14ac:dyDescent="0.15">
      <c r="B45" s="1171"/>
      <c r="C45" s="1172"/>
      <c r="D45" s="104"/>
      <c r="E45" s="1177" t="s">
        <v>35</v>
      </c>
      <c r="F45" s="1177"/>
      <c r="G45" s="1177"/>
      <c r="H45" s="1178"/>
      <c r="I45" s="345">
        <v>1577</v>
      </c>
      <c r="J45" s="346">
        <v>1475</v>
      </c>
      <c r="K45" s="346">
        <v>1455</v>
      </c>
      <c r="L45" s="346">
        <v>1467</v>
      </c>
      <c r="M45" s="347">
        <v>1496</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2732</v>
      </c>
      <c r="J50" s="346">
        <v>2645</v>
      </c>
      <c r="K50" s="346">
        <v>2915</v>
      </c>
      <c r="L50" s="346">
        <v>3121</v>
      </c>
      <c r="M50" s="347">
        <v>3219</v>
      </c>
    </row>
    <row r="51" spans="2:13" ht="27.75" customHeight="1" x14ac:dyDescent="0.15">
      <c r="B51" s="1171"/>
      <c r="C51" s="1172"/>
      <c r="D51" s="104"/>
      <c r="E51" s="1177" t="s">
        <v>42</v>
      </c>
      <c r="F51" s="1177"/>
      <c r="G51" s="1177"/>
      <c r="H51" s="1178"/>
      <c r="I51" s="345">
        <v>18</v>
      </c>
      <c r="J51" s="346">
        <v>14</v>
      </c>
      <c r="K51" s="346">
        <v>11</v>
      </c>
      <c r="L51" s="346">
        <v>8</v>
      </c>
      <c r="M51" s="347">
        <v>5</v>
      </c>
    </row>
    <row r="52" spans="2:13" ht="27.75" customHeight="1" x14ac:dyDescent="0.15">
      <c r="B52" s="1173"/>
      <c r="C52" s="1174"/>
      <c r="D52" s="104"/>
      <c r="E52" s="1177" t="s">
        <v>43</v>
      </c>
      <c r="F52" s="1177"/>
      <c r="G52" s="1177"/>
      <c r="H52" s="1178"/>
      <c r="I52" s="345">
        <v>3811</v>
      </c>
      <c r="J52" s="346">
        <v>3734</v>
      </c>
      <c r="K52" s="346">
        <v>3659</v>
      </c>
      <c r="L52" s="346">
        <v>3515</v>
      </c>
      <c r="M52" s="347">
        <v>3461</v>
      </c>
    </row>
    <row r="53" spans="2:13" ht="27.75" customHeight="1" thickBot="1" x14ac:dyDescent="0.2">
      <c r="B53" s="1184" t="s">
        <v>19</v>
      </c>
      <c r="C53" s="1185"/>
      <c r="D53" s="108"/>
      <c r="E53" s="1186" t="s">
        <v>44</v>
      </c>
      <c r="F53" s="1186"/>
      <c r="G53" s="1186"/>
      <c r="H53" s="1187"/>
      <c r="I53" s="348">
        <v>144</v>
      </c>
      <c r="J53" s="349">
        <v>211</v>
      </c>
      <c r="K53" s="349">
        <v>-42</v>
      </c>
      <c r="L53" s="349">
        <v>-256</v>
      </c>
      <c r="M53" s="350">
        <v>-390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S+rV6jRvRgf6B5xrSpYXfJ/vQ9wFrxl1eZmZm0nmqqpjDd6Pg6RzGaOq3SeBoUHsJlUNdCMUh9HyU4xLSCHqQ==" saltValue="xKIjWVUp7/Si45o+xBTx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1020</v>
      </c>
      <c r="G55" s="120">
        <v>1020</v>
      </c>
      <c r="H55" s="121">
        <v>1020</v>
      </c>
    </row>
    <row r="56" spans="2:8" ht="52.5" customHeight="1" x14ac:dyDescent="0.15">
      <c r="B56" s="122"/>
      <c r="C56" s="1198" t="s">
        <v>47</v>
      </c>
      <c r="D56" s="1198"/>
      <c r="E56" s="1199"/>
      <c r="F56" s="123">
        <v>305</v>
      </c>
      <c r="G56" s="123">
        <v>305</v>
      </c>
      <c r="H56" s="124">
        <v>300</v>
      </c>
    </row>
    <row r="57" spans="2:8" ht="53.25" customHeight="1" x14ac:dyDescent="0.15">
      <c r="B57" s="122"/>
      <c r="C57" s="1200" t="s">
        <v>48</v>
      </c>
      <c r="D57" s="1200"/>
      <c r="E57" s="1201"/>
      <c r="F57" s="125">
        <v>1798</v>
      </c>
      <c r="G57" s="125">
        <v>1969</v>
      </c>
      <c r="H57" s="126">
        <v>2065</v>
      </c>
    </row>
    <row r="58" spans="2:8" ht="45.75" customHeight="1" x14ac:dyDescent="0.15">
      <c r="B58" s="127"/>
      <c r="C58" s="1188" t="s">
        <v>558</v>
      </c>
      <c r="D58" s="1189"/>
      <c r="E58" s="1190"/>
      <c r="F58" s="128">
        <v>389</v>
      </c>
      <c r="G58" s="128">
        <v>462</v>
      </c>
      <c r="H58" s="129">
        <v>533</v>
      </c>
    </row>
    <row r="59" spans="2:8" ht="45.75" customHeight="1" x14ac:dyDescent="0.15">
      <c r="B59" s="127"/>
      <c r="C59" s="1188" t="s">
        <v>559</v>
      </c>
      <c r="D59" s="1189"/>
      <c r="E59" s="1190"/>
      <c r="F59" s="128">
        <v>419</v>
      </c>
      <c r="G59" s="128">
        <v>419</v>
      </c>
      <c r="H59" s="129">
        <v>420</v>
      </c>
    </row>
    <row r="60" spans="2:8" ht="45.75" customHeight="1" x14ac:dyDescent="0.15">
      <c r="B60" s="127"/>
      <c r="C60" s="1188" t="s">
        <v>560</v>
      </c>
      <c r="D60" s="1189"/>
      <c r="E60" s="1190"/>
      <c r="F60" s="128">
        <v>160</v>
      </c>
      <c r="G60" s="128">
        <v>225</v>
      </c>
      <c r="H60" s="129">
        <v>260</v>
      </c>
    </row>
    <row r="61" spans="2:8" ht="45.75" customHeight="1" x14ac:dyDescent="0.15">
      <c r="B61" s="127"/>
      <c r="C61" s="1188" t="s">
        <v>561</v>
      </c>
      <c r="D61" s="1189"/>
      <c r="E61" s="1190"/>
      <c r="F61" s="128">
        <v>153</v>
      </c>
      <c r="G61" s="128">
        <v>166</v>
      </c>
      <c r="H61" s="129">
        <v>157</v>
      </c>
    </row>
    <row r="62" spans="2:8" ht="45.75" customHeight="1" thickBot="1" x14ac:dyDescent="0.2">
      <c r="B62" s="130"/>
      <c r="C62" s="1191" t="s">
        <v>562</v>
      </c>
      <c r="D62" s="1192"/>
      <c r="E62" s="1193"/>
      <c r="F62" s="131">
        <v>166</v>
      </c>
      <c r="G62" s="131">
        <v>166</v>
      </c>
      <c r="H62" s="132">
        <v>153</v>
      </c>
    </row>
    <row r="63" spans="2:8" ht="52.5" customHeight="1" thickBot="1" x14ac:dyDescent="0.2">
      <c r="B63" s="133"/>
      <c r="C63" s="1194" t="s">
        <v>49</v>
      </c>
      <c r="D63" s="1194"/>
      <c r="E63" s="1195"/>
      <c r="F63" s="134">
        <v>3122</v>
      </c>
      <c r="G63" s="134">
        <v>3293</v>
      </c>
      <c r="H63" s="135">
        <v>3385</v>
      </c>
    </row>
    <row r="64" spans="2:8" x14ac:dyDescent="0.15"/>
  </sheetData>
  <sheetProtection algorithmName="SHA-512" hashValue="PGe/BWffeeRNVp7xOUmCLNVgCZRwEayh62KeTg5EFo0RrnRIvhIXOA8anbVn9Q4vGXbHi0eWz7NeceJ9DLd8mw==" saltValue="Sx+GxPGLsLq9hAltBHB1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47483</v>
      </c>
      <c r="E3" s="154"/>
      <c r="F3" s="155">
        <v>145139</v>
      </c>
      <c r="G3" s="156"/>
      <c r="H3" s="157"/>
    </row>
    <row r="4" spans="1:8" x14ac:dyDescent="0.15">
      <c r="A4" s="158"/>
      <c r="B4" s="159"/>
      <c r="C4" s="160"/>
      <c r="D4" s="161">
        <v>34191</v>
      </c>
      <c r="E4" s="162"/>
      <c r="F4" s="163">
        <v>83762</v>
      </c>
      <c r="G4" s="164"/>
      <c r="H4" s="165"/>
    </row>
    <row r="5" spans="1:8" x14ac:dyDescent="0.15">
      <c r="A5" s="146" t="s">
        <v>518</v>
      </c>
      <c r="B5" s="151"/>
      <c r="C5" s="152"/>
      <c r="D5" s="153">
        <v>47835</v>
      </c>
      <c r="E5" s="154"/>
      <c r="F5" s="155">
        <v>125391</v>
      </c>
      <c r="G5" s="156"/>
      <c r="H5" s="157"/>
    </row>
    <row r="6" spans="1:8" x14ac:dyDescent="0.15">
      <c r="A6" s="158"/>
      <c r="B6" s="159"/>
      <c r="C6" s="160"/>
      <c r="D6" s="161">
        <v>38038</v>
      </c>
      <c r="E6" s="162"/>
      <c r="F6" s="163">
        <v>68516</v>
      </c>
      <c r="G6" s="164"/>
      <c r="H6" s="165"/>
    </row>
    <row r="7" spans="1:8" x14ac:dyDescent="0.15">
      <c r="A7" s="146" t="s">
        <v>519</v>
      </c>
      <c r="B7" s="151"/>
      <c r="C7" s="152"/>
      <c r="D7" s="153">
        <v>66739</v>
      </c>
      <c r="E7" s="154"/>
      <c r="F7" s="155">
        <v>138402</v>
      </c>
      <c r="G7" s="156"/>
      <c r="H7" s="157"/>
    </row>
    <row r="8" spans="1:8" x14ac:dyDescent="0.15">
      <c r="A8" s="158"/>
      <c r="B8" s="159"/>
      <c r="C8" s="160"/>
      <c r="D8" s="161">
        <v>65329</v>
      </c>
      <c r="E8" s="162"/>
      <c r="F8" s="163">
        <v>70652</v>
      </c>
      <c r="G8" s="164"/>
      <c r="H8" s="165"/>
    </row>
    <row r="9" spans="1:8" x14ac:dyDescent="0.15">
      <c r="A9" s="146" t="s">
        <v>520</v>
      </c>
      <c r="B9" s="151"/>
      <c r="C9" s="152"/>
      <c r="D9" s="153">
        <v>52827</v>
      </c>
      <c r="E9" s="154"/>
      <c r="F9" s="155">
        <v>146367</v>
      </c>
      <c r="G9" s="156"/>
      <c r="H9" s="157"/>
    </row>
    <row r="10" spans="1:8" x14ac:dyDescent="0.15">
      <c r="A10" s="158"/>
      <c r="B10" s="159"/>
      <c r="C10" s="160"/>
      <c r="D10" s="161">
        <v>39335</v>
      </c>
      <c r="E10" s="162"/>
      <c r="F10" s="163">
        <v>79441</v>
      </c>
      <c r="G10" s="164"/>
      <c r="H10" s="165"/>
    </row>
    <row r="11" spans="1:8" x14ac:dyDescent="0.15">
      <c r="A11" s="146" t="s">
        <v>521</v>
      </c>
      <c r="B11" s="151"/>
      <c r="C11" s="152"/>
      <c r="D11" s="153">
        <v>64377</v>
      </c>
      <c r="E11" s="154"/>
      <c r="F11" s="155">
        <v>165181</v>
      </c>
      <c r="G11" s="156"/>
      <c r="H11" s="157"/>
    </row>
    <row r="12" spans="1:8" x14ac:dyDescent="0.15">
      <c r="A12" s="158"/>
      <c r="B12" s="159"/>
      <c r="C12" s="166"/>
      <c r="D12" s="161">
        <v>56152</v>
      </c>
      <c r="E12" s="162"/>
      <c r="F12" s="163">
        <v>82246</v>
      </c>
      <c r="G12" s="164"/>
      <c r="H12" s="165"/>
    </row>
    <row r="13" spans="1:8" x14ac:dyDescent="0.15">
      <c r="A13" s="146"/>
      <c r="B13" s="151"/>
      <c r="C13" s="152"/>
      <c r="D13" s="153">
        <v>55852</v>
      </c>
      <c r="E13" s="154"/>
      <c r="F13" s="155">
        <v>144096</v>
      </c>
      <c r="G13" s="167"/>
      <c r="H13" s="157"/>
    </row>
    <row r="14" spans="1:8" x14ac:dyDescent="0.15">
      <c r="A14" s="158"/>
      <c r="B14" s="159"/>
      <c r="C14" s="160"/>
      <c r="D14" s="161">
        <v>46609</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6.54</v>
      </c>
      <c r="C19" s="168">
        <f>ROUND(VALUE(SUBSTITUTE(実質収支比率等に係る経年分析!G$48,"▲","-")),2)</f>
        <v>9.24</v>
      </c>
      <c r="D19" s="168">
        <f>ROUND(VALUE(SUBSTITUTE(実質収支比率等に係る経年分析!H$48,"▲","-")),2)</f>
        <v>11.15</v>
      </c>
      <c r="E19" s="168">
        <f>ROUND(VALUE(SUBSTITUTE(実質収支比率等に係る経年分析!I$48,"▲","-")),2)</f>
        <v>12.46</v>
      </c>
      <c r="F19" s="168">
        <f>ROUND(VALUE(SUBSTITUTE(実質収支比率等に係る経年分析!J$48,"▲","-")),2)</f>
        <v>6.69</v>
      </c>
    </row>
    <row r="20" spans="1:11" x14ac:dyDescent="0.15">
      <c r="A20" s="168" t="s">
        <v>53</v>
      </c>
      <c r="B20" s="168">
        <f>ROUND(VALUE(SUBSTITUTE(実質収支比率等に係る経年分析!F$47,"▲","-")),2)</f>
        <v>26.17</v>
      </c>
      <c r="C20" s="168">
        <f>ROUND(VALUE(SUBSTITUTE(実質収支比率等に係る経年分析!G$47,"▲","-")),2)</f>
        <v>24.74</v>
      </c>
      <c r="D20" s="168">
        <f>ROUND(VALUE(SUBSTITUTE(実質収支比率等に係る経年分析!H$47,"▲","-")),2)</f>
        <v>28.08</v>
      </c>
      <c r="E20" s="168">
        <f>ROUND(VALUE(SUBSTITUTE(実質収支比率等に係る経年分析!I$47,"▲","-")),2)</f>
        <v>28.82</v>
      </c>
      <c r="F20" s="168">
        <f>ROUND(VALUE(SUBSTITUTE(実質収支比率等に係る経年分析!J$47,"▲","-")),2)</f>
        <v>28.83</v>
      </c>
    </row>
    <row r="21" spans="1:11" x14ac:dyDescent="0.15">
      <c r="A21" s="168" t="s">
        <v>54</v>
      </c>
      <c r="B21" s="168">
        <f>IF(ISNUMBER(VALUE(SUBSTITUTE(実質収支比率等に係る経年分析!F$49,"▲","-"))),ROUND(VALUE(SUBSTITUTE(実質収支比率等に係る経年分析!F$49,"▲","-")),2),NA())</f>
        <v>-7.27</v>
      </c>
      <c r="C21" s="168">
        <f>IF(ISNUMBER(VALUE(SUBSTITUTE(実質収支比率等に係る経年分析!G$49,"▲","-"))),ROUND(VALUE(SUBSTITUTE(実質収支比率等に係る経年分析!G$49,"▲","-")),2),NA())</f>
        <v>3.05</v>
      </c>
      <c r="D21" s="168">
        <f>IF(ISNUMBER(VALUE(SUBSTITUTE(実質収支比率等に係る経年分析!H$49,"▲","-"))),ROUND(VALUE(SUBSTITUTE(実質収支比率等に係る経年分析!H$49,"▲","-")),2),NA())</f>
        <v>7.48</v>
      </c>
      <c r="E21" s="168">
        <f>IF(ISNUMBER(VALUE(SUBSTITUTE(実質収支比率等に係る経年分析!I$49,"▲","-"))),ROUND(VALUE(SUBSTITUTE(実質収支比率等に係る経年分析!I$49,"▲","-")),2),NA())</f>
        <v>1.01</v>
      </c>
      <c r="F21" s="168">
        <f>IF(ISNUMBER(VALUE(SUBSTITUTE(実質収支比率等に係る経年分析!J$49,"▲","-"))),ROUND(VALUE(SUBSTITUTE(実質収支比率等に係る経年分析!J$49,"▲","-")),2),NA())</f>
        <v>-5.78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6.66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3.65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1.46</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f>IF(ROUND(VALUE(SUBSTITUTE(連結実質赤字比率に係る赤字・黒字の構成分析!I$42,"▲", "-")), 2) &lt; 0, ABS(ROUND(VALUE(SUBSTITUTE(連結実質赤字比率に係る赤字・黒字の構成分析!I$42,"▲", "-")), 2)), NA())</f>
        <v>0.61</v>
      </c>
      <c r="I28" s="169" t="e">
        <f>IF(ROUND(VALUE(SUBSTITUTE(連結実質赤字比率に係る赤字・黒字の構成分析!I$42,"▲", "-")), 2) &gt;= 0, ABS(ROUND(VALUE(SUBSTITUTE(連結実質赤字比率に係る赤字・黒字の構成分析!I$42,"▲", "-")), 2)), NA())</f>
        <v>#N/A</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鉄道経営対策事業基金特別会計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3.28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2.19</v>
      </c>
    </row>
    <row r="35" spans="1:16" x14ac:dyDescent="0.15">
      <c r="A35" s="169" t="str">
        <f>IF(連結実質赤字比率に係る赤字・黒字の構成分析!C$35="",NA(),連結実質赤字比率に係る赤字・黒字の構成分析!C$35)</f>
        <v>大多喜町水道事業会計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7.14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7.88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373</v>
      </c>
      <c r="E42" s="170"/>
      <c r="F42" s="170"/>
      <c r="G42" s="170">
        <f>'実質公債費比率（分子）の構造'!L$52</f>
        <v>378</v>
      </c>
      <c r="H42" s="170"/>
      <c r="I42" s="170"/>
      <c r="J42" s="170">
        <f>'実質公債費比率（分子）の構造'!M$52</f>
        <v>383</v>
      </c>
      <c r="K42" s="170"/>
      <c r="L42" s="170"/>
      <c r="M42" s="170">
        <f>'実質公債費比率（分子）の構造'!N$52</f>
        <v>384</v>
      </c>
      <c r="N42" s="170"/>
      <c r="O42" s="170"/>
      <c r="P42" s="170">
        <f>'実質公債費比率（分子）の構造'!O$52</f>
        <v>383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34</v>
      </c>
      <c r="C45" s="170"/>
      <c r="D45" s="170"/>
      <c r="E45" s="170">
        <f>'実質公債費比率（分子）の構造'!L$49</f>
        <v>36</v>
      </c>
      <c r="F45" s="170"/>
      <c r="G45" s="170"/>
      <c r="H45" s="170">
        <f>'実質公債費比率（分子）の構造'!M$49</f>
        <v>32</v>
      </c>
      <c r="I45" s="170"/>
      <c r="J45" s="170"/>
      <c r="K45" s="170">
        <f>'実質公債費比率（分子）の構造'!N$49</f>
        <v>29</v>
      </c>
      <c r="L45" s="170"/>
      <c r="M45" s="170"/>
      <c r="N45" s="170">
        <f>'実質公債費比率（分子）の構造'!O$49</f>
        <v>25</v>
      </c>
      <c r="O45" s="170"/>
      <c r="P45" s="170"/>
    </row>
    <row r="46" spans="1:16" x14ac:dyDescent="0.15">
      <c r="A46" s="170" t="s">
        <v>64</v>
      </c>
      <c r="B46" s="170">
        <f>'実質公債費比率（分子）の構造'!K$48</f>
        <v>20</v>
      </c>
      <c r="C46" s="170"/>
      <c r="D46" s="170"/>
      <c r="E46" s="170">
        <f>'実質公債費比率（分子）の構造'!L$48</f>
        <v>19</v>
      </c>
      <c r="F46" s="170"/>
      <c r="G46" s="170"/>
      <c r="H46" s="170">
        <f>'実質公債費比率（分子）の構造'!M$48</f>
        <v>19</v>
      </c>
      <c r="I46" s="170"/>
      <c r="J46" s="170"/>
      <c r="K46" s="170">
        <f>'実質公債費比率（分子）の構造'!N$48</f>
        <v>23</v>
      </c>
      <c r="L46" s="170"/>
      <c r="M46" s="170"/>
      <c r="N46" s="170">
        <f>'実質公債費比率（分子）の構造'!O$48</f>
        <v>24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448</v>
      </c>
      <c r="C49" s="170"/>
      <c r="D49" s="170"/>
      <c r="E49" s="170">
        <f>'実質公債費比率（分子）の構造'!L$45</f>
        <v>460</v>
      </c>
      <c r="F49" s="170"/>
      <c r="G49" s="170"/>
      <c r="H49" s="170">
        <f>'実質公債費比率（分子）の構造'!M$45</f>
        <v>442</v>
      </c>
      <c r="I49" s="170"/>
      <c r="J49" s="170"/>
      <c r="K49" s="170">
        <f>'実質公債費比率（分子）の構造'!N$45</f>
        <v>449</v>
      </c>
      <c r="L49" s="170"/>
      <c r="M49" s="170"/>
      <c r="N49" s="170">
        <f>'実質公債費比率（分子）の構造'!O$45</f>
        <v>469</v>
      </c>
      <c r="O49" s="170"/>
      <c r="P49" s="170"/>
    </row>
    <row r="50" spans="1:16" x14ac:dyDescent="0.15">
      <c r="A50" s="170" t="s">
        <v>67</v>
      </c>
      <c r="B50" s="170" t="e">
        <f>NA()</f>
        <v>#N/A</v>
      </c>
      <c r="C50" s="170">
        <f>IF(ISNUMBER('実質公債費比率（分子）の構造'!K$53),'実質公債費比率（分子）の構造'!K$53,NA())</f>
        <v>129</v>
      </c>
      <c r="D50" s="170" t="e">
        <f>NA()</f>
        <v>#N/A</v>
      </c>
      <c r="E50" s="170" t="e">
        <f>NA()</f>
        <v>#N/A</v>
      </c>
      <c r="F50" s="170">
        <f>IF(ISNUMBER('実質公債費比率（分子）の構造'!L$53),'実質公債費比率（分子）の構造'!L$53,NA())</f>
        <v>137</v>
      </c>
      <c r="G50" s="170" t="e">
        <f>NA()</f>
        <v>#N/A</v>
      </c>
      <c r="H50" s="170" t="e">
        <f>NA()</f>
        <v>#N/A</v>
      </c>
      <c r="I50" s="170">
        <f>IF(ISNUMBER('実質公債費比率（分子）の構造'!M$53),'実質公債費比率（分子）の構造'!M$53,NA())</f>
        <v>110</v>
      </c>
      <c r="J50" s="170" t="e">
        <f>NA()</f>
        <v>#N/A</v>
      </c>
      <c r="K50" s="170" t="e">
        <f>NA()</f>
        <v>#N/A</v>
      </c>
      <c r="L50" s="170">
        <f>IF(ISNUMBER('実質公債費比率（分子）の構造'!N$53),'実質公債費比率（分子）の構造'!N$53,NA())</f>
        <v>117</v>
      </c>
      <c r="M50" s="170" t="e">
        <f>NA()</f>
        <v>#N/A</v>
      </c>
      <c r="N50" s="170" t="e">
        <f>NA()</f>
        <v>#N/A</v>
      </c>
      <c r="O50" s="170">
        <f>IF(ISNUMBER('実質公債費比率（分子）の構造'!O$53),'実質公債費比率（分子）の構造'!O$53,NA())</f>
        <v>135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3811</v>
      </c>
      <c r="E56" s="169"/>
      <c r="F56" s="169"/>
      <c r="G56" s="169">
        <f>'将来負担比率（分子）の構造'!J$52</f>
        <v>3734</v>
      </c>
      <c r="H56" s="169"/>
      <c r="I56" s="169"/>
      <c r="J56" s="169">
        <f>'将来負担比率（分子）の構造'!K$52</f>
        <v>3659</v>
      </c>
      <c r="K56" s="169"/>
      <c r="L56" s="169"/>
      <c r="M56" s="169">
        <f>'将来負担比率（分子）の構造'!L$52</f>
        <v>3515</v>
      </c>
      <c r="N56" s="169"/>
      <c r="O56" s="169"/>
      <c r="P56" s="169">
        <f>'将来負担比率（分子）の構造'!M$52</f>
        <v>3461</v>
      </c>
    </row>
    <row r="57" spans="1:16" x14ac:dyDescent="0.15">
      <c r="A57" s="169" t="s">
        <v>42</v>
      </c>
      <c r="B57" s="169"/>
      <c r="C57" s="169"/>
      <c r="D57" s="169">
        <f>'将来負担比率（分子）の構造'!I$51</f>
        <v>18</v>
      </c>
      <c r="E57" s="169"/>
      <c r="F57" s="169"/>
      <c r="G57" s="169">
        <f>'将来負担比率（分子）の構造'!J$51</f>
        <v>14</v>
      </c>
      <c r="H57" s="169"/>
      <c r="I57" s="169"/>
      <c r="J57" s="169">
        <f>'将来負担比率（分子）の構造'!K$51</f>
        <v>11</v>
      </c>
      <c r="K57" s="169"/>
      <c r="L57" s="169"/>
      <c r="M57" s="169">
        <f>'将来負担比率（分子）の構造'!L$51</f>
        <v>8</v>
      </c>
      <c r="N57" s="169"/>
      <c r="O57" s="169"/>
      <c r="P57" s="169">
        <f>'将来負担比率（分子）の構造'!M$51</f>
        <v>5</v>
      </c>
    </row>
    <row r="58" spans="1:16" x14ac:dyDescent="0.15">
      <c r="A58" s="169" t="s">
        <v>41</v>
      </c>
      <c r="B58" s="169"/>
      <c r="C58" s="169"/>
      <c r="D58" s="169">
        <f>'将来負担比率（分子）の構造'!I$50</f>
        <v>2732</v>
      </c>
      <c r="E58" s="169"/>
      <c r="F58" s="169"/>
      <c r="G58" s="169">
        <f>'将来負担比率（分子）の構造'!J$50</f>
        <v>2645</v>
      </c>
      <c r="H58" s="169"/>
      <c r="I58" s="169"/>
      <c r="J58" s="169">
        <f>'将来負担比率（分子）の構造'!K$50</f>
        <v>2915</v>
      </c>
      <c r="K58" s="169"/>
      <c r="L58" s="169"/>
      <c r="M58" s="169">
        <f>'将来負担比率（分子）の構造'!L$50</f>
        <v>3121</v>
      </c>
      <c r="N58" s="169"/>
      <c r="O58" s="169"/>
      <c r="P58" s="169">
        <f>'将来負担比率（分子）の構造'!M$50</f>
        <v>3219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1577</v>
      </c>
      <c r="C62" s="169"/>
      <c r="D62" s="169"/>
      <c r="E62" s="169">
        <f>'将来負担比率（分子）の構造'!J$45</f>
        <v>1475</v>
      </c>
      <c r="F62" s="169"/>
      <c r="G62" s="169"/>
      <c r="H62" s="169">
        <f>'将来負担比率（分子）の構造'!K$45</f>
        <v>1455</v>
      </c>
      <c r="I62" s="169"/>
      <c r="J62" s="169"/>
      <c r="K62" s="169">
        <f>'将来負担比率（分子）の構造'!L$45</f>
        <v>1467</v>
      </c>
      <c r="L62" s="169"/>
      <c r="M62" s="169"/>
      <c r="N62" s="169">
        <f>'将来負担比率（分子）の構造'!M$45</f>
        <v>1496</v>
      </c>
      <c r="O62" s="169"/>
      <c r="P62" s="169"/>
    </row>
    <row r="63" spans="1:16" x14ac:dyDescent="0.15">
      <c r="A63" s="169" t="s">
        <v>34</v>
      </c>
      <c r="B63" s="169">
        <f>'将来負担比率（分子）の構造'!I$44</f>
        <v>559</v>
      </c>
      <c r="C63" s="169"/>
      <c r="D63" s="169"/>
      <c r="E63" s="169">
        <f>'将来負担比率（分子）の構造'!J$44</f>
        <v>521</v>
      </c>
      <c r="F63" s="169"/>
      <c r="G63" s="169"/>
      <c r="H63" s="169">
        <f>'将来負担比率（分子）の構造'!K$44</f>
        <v>475</v>
      </c>
      <c r="I63" s="169"/>
      <c r="J63" s="169"/>
      <c r="K63" s="169">
        <f>'将来負担比率（分子）の構造'!L$44</f>
        <v>435</v>
      </c>
      <c r="L63" s="169"/>
      <c r="M63" s="169"/>
      <c r="N63" s="169">
        <f>'将来負担比率（分子）の構造'!M$44</f>
        <v>419</v>
      </c>
      <c r="O63" s="169"/>
      <c r="P63" s="169"/>
    </row>
    <row r="64" spans="1:16" x14ac:dyDescent="0.15">
      <c r="A64" s="169" t="s">
        <v>33</v>
      </c>
      <c r="B64" s="169">
        <f>'将来負担比率（分子）の構造'!I$43</f>
        <v>212</v>
      </c>
      <c r="C64" s="169"/>
      <c r="D64" s="169"/>
      <c r="E64" s="169">
        <f>'将来負担比率（分子）の構造'!J$43</f>
        <v>290</v>
      </c>
      <c r="F64" s="169"/>
      <c r="G64" s="169"/>
      <c r="H64" s="169">
        <f>'将来負担比率（分子）の構造'!K$43</f>
        <v>335</v>
      </c>
      <c r="I64" s="169"/>
      <c r="J64" s="169"/>
      <c r="K64" s="169">
        <f>'将来負担比率（分子）の構造'!L$43</f>
        <v>344</v>
      </c>
      <c r="L64" s="169"/>
      <c r="M64" s="169"/>
      <c r="N64" s="169">
        <f>'将来負担比率（分子）の構造'!M$43</f>
        <v>357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4357</v>
      </c>
      <c r="C66" s="169"/>
      <c r="D66" s="169"/>
      <c r="E66" s="169">
        <f>'将来負担比率（分子）の構造'!J$41</f>
        <v>4317</v>
      </c>
      <c r="F66" s="169"/>
      <c r="G66" s="169"/>
      <c r="H66" s="169">
        <f>'将来負担比率（分子）の構造'!K$41</f>
        <v>4277</v>
      </c>
      <c r="I66" s="169"/>
      <c r="J66" s="169"/>
      <c r="K66" s="169">
        <f>'将来負担比率（分子）の構造'!L$41</f>
        <v>4141</v>
      </c>
      <c r="L66" s="169"/>
      <c r="M66" s="169"/>
      <c r="N66" s="169">
        <f>'将来負担比率（分子）の構造'!M$41</f>
        <v>4022</v>
      </c>
      <c r="O66" s="169"/>
      <c r="P66" s="169"/>
    </row>
    <row r="67" spans="1:16" x14ac:dyDescent="0.15">
      <c r="A67" s="169" t="s">
        <v>71</v>
      </c>
      <c r="B67" s="169" t="e">
        <f>NA()</f>
        <v>#N/A</v>
      </c>
      <c r="C67" s="169">
        <f>IF(ISNUMBER('将来負担比率（分子）の構造'!I$53), IF('将来負担比率（分子）の構造'!I$53 &lt; 0, 0, '将来負担比率（分子）の構造'!I$53), NA())</f>
        <v>144</v>
      </c>
      <c r="D67" s="169" t="e">
        <f>NA()</f>
        <v>#N/A</v>
      </c>
      <c r="E67" s="169" t="e">
        <f>NA()</f>
        <v>#N/A</v>
      </c>
      <c r="F67" s="169">
        <f>IF(ISNUMBER('将来負担比率（分子）の構造'!J$53), IF('将来負担比率（分子）の構造'!J$53 &lt; 0, 0, '将来負担比率（分子）の構造'!J$53), NA())</f>
        <v>211</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1020</v>
      </c>
      <c r="C72" s="173">
        <f>基金残高に係る経年分析!G55</f>
        <v>1020</v>
      </c>
      <c r="D72" s="173">
        <f>基金残高に係る経年分析!H55</f>
        <v>1020</v>
      </c>
    </row>
    <row r="73" spans="1:16" x14ac:dyDescent="0.15">
      <c r="A73" s="172" t="s">
        <v>74</v>
      </c>
      <c r="B73" s="173">
        <f>基金残高に係る経年分析!F56</f>
        <v>305</v>
      </c>
      <c r="C73" s="173">
        <f>基金残高に係る経年分析!G56</f>
        <v>305</v>
      </c>
      <c r="D73" s="173">
        <f>基金残高に係る経年分析!H56</f>
        <v>300</v>
      </c>
    </row>
    <row r="74" spans="1:16" x14ac:dyDescent="0.15">
      <c r="A74" s="172" t="s">
        <v>75</v>
      </c>
      <c r="B74" s="173">
        <f>基金残高に係る経年分析!F57</f>
        <v>1798</v>
      </c>
      <c r="C74" s="173">
        <f>基金残高に係る経年分析!G57</f>
        <v>1969</v>
      </c>
      <c r="D74" s="173">
        <f>基金残高に係る経年分析!H57</f>
        <v>2065</v>
      </c>
    </row>
  </sheetData>
  <sheetProtection algorithmName="SHA-512" hashValue="vCwhbOuGpvj1tJ/GXHs1MU02s9cTiOdkIJIOACcJZxHjrHdGP5iYBZen5VM/ZFhWoC0T0An8wBIE++PzlliaUA==" saltValue="5F+CMoC5hDjnhN/jwGE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2025-03-17T06:08:28Z</cp:lastPrinted>
  <dcterms:created xsi:type="dcterms:W3CDTF">2025-02-19T01:45:35Z</dcterms:created>
  <dcterms:modified xsi:type="dcterms:W3CDTF">2025-03-21T01:04:18Z</dcterms:modified>
  <cp:category/>
</cp:coreProperties>
</file>